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codeName="ThisWorkbook"/>
  <bookViews>
    <workbookView xWindow="23880" yWindow="-120" windowWidth="24240" windowHeight="13140" tabRatio="925"/>
  </bookViews>
  <sheets>
    <sheet name="PR" sheetId="18" r:id="rId1"/>
    <sheet name="Plan1" sheetId="19" r:id="rId2"/>
  </sheets>
  <definedNames>
    <definedName name="JR_PAGE_ANCHOR_0_1" localSheetId="0">PR!#REF!</definedName>
    <definedName name="JR_PAGE_ANCHOR_0_1">#REF!</definedName>
  </definedNames>
  <calcPr calcId="191029"/>
</workbook>
</file>

<file path=xl/calcChain.xml><?xml version="1.0" encoding="utf-8"?>
<calcChain xmlns="http://schemas.openxmlformats.org/spreadsheetml/2006/main">
  <c r="H745" i="18" l="1"/>
  <c r="H731" i="18"/>
  <c r="H715" i="18"/>
  <c r="H712" i="18"/>
  <c r="H674" i="18"/>
  <c r="H658" i="18"/>
  <c r="H562" i="18"/>
  <c r="H530" i="18"/>
  <c r="H520" i="18"/>
  <c r="H485" i="18"/>
  <c r="H435" i="18"/>
  <c r="H412" i="18"/>
  <c r="H351" i="18"/>
  <c r="H346" i="18"/>
  <c r="H326" i="18"/>
  <c r="H305" i="18"/>
  <c r="H289" i="18"/>
  <c r="H282" i="18"/>
  <c r="H263" i="18"/>
  <c r="H214" i="18"/>
  <c r="H194" i="18"/>
  <c r="H183" i="18"/>
  <c r="H184" i="18"/>
  <c r="H47" i="18"/>
  <c r="H25" i="18"/>
  <c r="H14" i="18"/>
  <c r="H264" i="18"/>
  <c r="H278" i="18"/>
  <c r="H747" i="18"/>
  <c r="H746" i="18"/>
  <c r="H733" i="18"/>
  <c r="H734" i="18"/>
  <c r="H735" i="18"/>
  <c r="H736" i="18"/>
  <c r="H737" i="18"/>
  <c r="H738" i="18"/>
  <c r="H739" i="18"/>
  <c r="H740" i="18"/>
  <c r="H741" i="18"/>
  <c r="H742" i="18"/>
  <c r="H743" i="18"/>
  <c r="H744" i="18"/>
  <c r="H732" i="18"/>
  <c r="H717" i="18"/>
  <c r="H718" i="18"/>
  <c r="H719" i="18"/>
  <c r="H720" i="18"/>
  <c r="H721" i="18"/>
  <c r="H722" i="18"/>
  <c r="H723" i="18"/>
  <c r="H724" i="18"/>
  <c r="H725" i="18"/>
  <c r="H726" i="18"/>
  <c r="H727" i="18"/>
  <c r="H728" i="18"/>
  <c r="H729" i="18"/>
  <c r="H730" i="18"/>
  <c r="H716" i="18"/>
  <c r="H714" i="18"/>
  <c r="H713" i="18"/>
  <c r="H704" i="18"/>
  <c r="H705" i="18"/>
  <c r="H706" i="18"/>
  <c r="H707" i="18"/>
  <c r="H708" i="18"/>
  <c r="H709" i="18"/>
  <c r="H710" i="18"/>
  <c r="H711" i="18"/>
  <c r="H703" i="18"/>
  <c r="H702" i="18" s="1"/>
  <c r="H699" i="18"/>
  <c r="H700" i="18"/>
  <c r="H701" i="18"/>
  <c r="H698" i="18"/>
  <c r="H697" i="18" s="1"/>
  <c r="H686" i="18"/>
  <c r="H687" i="18"/>
  <c r="H688" i="18"/>
  <c r="H689" i="18"/>
  <c r="H690" i="18"/>
  <c r="H691" i="18"/>
  <c r="H692" i="18"/>
  <c r="H693" i="18"/>
  <c r="H694" i="18"/>
  <c r="H695" i="18"/>
  <c r="H696" i="18"/>
  <c r="H685" i="18"/>
  <c r="H684" i="18" s="1"/>
  <c r="H683" i="18"/>
  <c r="H682" i="18"/>
  <c r="H681" i="18" s="1"/>
  <c r="H677" i="18"/>
  <c r="H678" i="18"/>
  <c r="H679" i="18"/>
  <c r="H680" i="18"/>
  <c r="H676" i="18"/>
  <c r="H675" i="18" s="1"/>
  <c r="H668" i="18"/>
  <c r="H669" i="18"/>
  <c r="H670" i="18"/>
  <c r="H671" i="18"/>
  <c r="H672" i="18"/>
  <c r="H673" i="18"/>
  <c r="H667" i="18"/>
  <c r="H666" i="18" s="1"/>
  <c r="H661" i="18"/>
  <c r="H662" i="18"/>
  <c r="H663" i="18"/>
  <c r="H664" i="18"/>
  <c r="H665" i="18"/>
  <c r="H660" i="18"/>
  <c r="H659" i="18" s="1"/>
  <c r="H657" i="18"/>
  <c r="H642" i="18"/>
  <c r="H643" i="18"/>
  <c r="H644" i="18"/>
  <c r="H645" i="18"/>
  <c r="H646" i="18"/>
  <c r="H647" i="18"/>
  <c r="H648" i="18"/>
  <c r="H649" i="18"/>
  <c r="H650" i="18"/>
  <c r="H651" i="18"/>
  <c r="H652" i="18"/>
  <c r="H653" i="18"/>
  <c r="H654" i="18"/>
  <c r="H655" i="18"/>
  <c r="H656" i="18"/>
  <c r="H641" i="18"/>
  <c r="H640" i="18" s="1"/>
  <c r="H635" i="18"/>
  <c r="H634" i="18" s="1"/>
  <c r="H636" i="18"/>
  <c r="H637" i="18"/>
  <c r="H638" i="18"/>
  <c r="H639" i="18"/>
  <c r="H620" i="18"/>
  <c r="H621" i="18"/>
  <c r="H622" i="18"/>
  <c r="H623" i="18"/>
  <c r="H624" i="18"/>
  <c r="H625" i="18"/>
  <c r="H626" i="18"/>
  <c r="H627" i="18"/>
  <c r="H628" i="18"/>
  <c r="H629" i="18"/>
  <c r="H630" i="18"/>
  <c r="H631" i="18"/>
  <c r="H632" i="18"/>
  <c r="H633" i="18"/>
  <c r="H619" i="18"/>
  <c r="H618" i="18" s="1"/>
  <c r="H597" i="18"/>
  <c r="H598" i="18"/>
  <c r="H599" i="18"/>
  <c r="H600" i="18"/>
  <c r="H601" i="18"/>
  <c r="H602" i="18"/>
  <c r="H603" i="18"/>
  <c r="H604" i="18"/>
  <c r="H605" i="18"/>
  <c r="H606" i="18"/>
  <c r="H607" i="18"/>
  <c r="H608" i="18"/>
  <c r="H609" i="18"/>
  <c r="H610" i="18"/>
  <c r="H611" i="18"/>
  <c r="H612" i="18"/>
  <c r="H613" i="18"/>
  <c r="H614" i="18"/>
  <c r="H615" i="18"/>
  <c r="H616" i="18"/>
  <c r="H617" i="18"/>
  <c r="H596" i="18"/>
  <c r="H595" i="18" s="1"/>
  <c r="H594" i="18"/>
  <c r="H572" i="18"/>
  <c r="H573" i="18"/>
  <c r="H574" i="18"/>
  <c r="H575" i="18"/>
  <c r="H576" i="18"/>
  <c r="H577" i="18"/>
  <c r="H578" i="18"/>
  <c r="H579" i="18"/>
  <c r="H580" i="18"/>
  <c r="H581" i="18"/>
  <c r="H582" i="18"/>
  <c r="H583" i="18"/>
  <c r="H584" i="18"/>
  <c r="H585" i="18"/>
  <c r="H586" i="18"/>
  <c r="H587" i="18"/>
  <c r="H588" i="18"/>
  <c r="H589" i="18"/>
  <c r="H590" i="18"/>
  <c r="H591" i="18"/>
  <c r="H592" i="18"/>
  <c r="H593" i="18"/>
  <c r="H571" i="18"/>
  <c r="H570" i="18" s="1"/>
  <c r="H565" i="18"/>
  <c r="H566" i="18"/>
  <c r="H567" i="18"/>
  <c r="H568" i="18"/>
  <c r="H569" i="18"/>
  <c r="H564" i="18"/>
  <c r="H563" i="18" s="1"/>
  <c r="H560" i="18"/>
  <c r="H561" i="18"/>
  <c r="H559" i="18"/>
  <c r="H558" i="18" s="1"/>
  <c r="H555" i="18"/>
  <c r="H556" i="18"/>
  <c r="H557" i="18"/>
  <c r="H554" i="18"/>
  <c r="H553" i="18" s="1"/>
  <c r="H544" i="18"/>
  <c r="H545" i="18"/>
  <c r="H546" i="18"/>
  <c r="H547" i="18"/>
  <c r="H548" i="18"/>
  <c r="H549" i="18"/>
  <c r="H550" i="18"/>
  <c r="H551" i="18"/>
  <c r="H552" i="18"/>
  <c r="H543" i="18"/>
  <c r="H542" i="18" s="1"/>
  <c r="H536" i="18"/>
  <c r="H537" i="18"/>
  <c r="H538" i="18"/>
  <c r="H539" i="18"/>
  <c r="H540" i="18"/>
  <c r="H541" i="18"/>
  <c r="H535" i="18"/>
  <c r="H534" i="18" s="1"/>
  <c r="H533" i="18"/>
  <c r="H532" i="18"/>
  <c r="H531" i="18" s="1"/>
  <c r="H522" i="18"/>
  <c r="H523" i="18"/>
  <c r="H524" i="18"/>
  <c r="H525" i="18"/>
  <c r="H526" i="18"/>
  <c r="H527" i="18"/>
  <c r="H528" i="18"/>
  <c r="H529" i="18"/>
  <c r="H521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486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68" i="18"/>
  <c r="H467" i="18" s="1"/>
  <c r="H465" i="18"/>
  <c r="H466" i="18"/>
  <c r="H464" i="18"/>
  <c r="H463" i="18" s="1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37" i="18"/>
  <c r="H436" i="18" s="1"/>
  <c r="H433" i="18"/>
  <c r="H434" i="18"/>
  <c r="H432" i="18"/>
  <c r="H431" i="18" s="1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14" i="18"/>
  <c r="H413" i="18" s="1"/>
  <c r="H411" i="18"/>
  <c r="H410" i="18" s="1"/>
  <c r="H407" i="18"/>
  <c r="H408" i="18"/>
  <c r="H409" i="18"/>
  <c r="H406" i="18"/>
  <c r="H405" i="18" s="1"/>
  <c r="H403" i="18"/>
  <c r="H404" i="18"/>
  <c r="H402" i="18"/>
  <c r="H401" i="18" s="1"/>
  <c r="H394" i="18"/>
  <c r="H395" i="18"/>
  <c r="H396" i="18"/>
  <c r="H397" i="18"/>
  <c r="H398" i="18"/>
  <c r="H399" i="18"/>
  <c r="H400" i="18"/>
  <c r="H393" i="18"/>
  <c r="H392" i="18" s="1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53" i="18"/>
  <c r="H352" i="18" s="1"/>
  <c r="H350" i="18"/>
  <c r="H349" i="18" s="1"/>
  <c r="H348" i="18"/>
  <c r="H347" i="18" s="1"/>
  <c r="H345" i="18"/>
  <c r="H344" i="18"/>
  <c r="H343" i="18" s="1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28" i="18"/>
  <c r="H327" i="18" s="1"/>
  <c r="H317" i="18"/>
  <c r="H318" i="18"/>
  <c r="H319" i="18"/>
  <c r="H320" i="18"/>
  <c r="H321" i="18"/>
  <c r="H322" i="18"/>
  <c r="H323" i="18"/>
  <c r="H324" i="18"/>
  <c r="H325" i="18"/>
  <c r="H316" i="18"/>
  <c r="H315" i="18" s="1"/>
  <c r="H308" i="18"/>
  <c r="H309" i="18"/>
  <c r="H310" i="18"/>
  <c r="H311" i="18"/>
  <c r="H312" i="18"/>
  <c r="H313" i="18"/>
  <c r="H314" i="18"/>
  <c r="H307" i="18"/>
  <c r="H304" i="18"/>
  <c r="H303" i="18"/>
  <c r="H302" i="18" s="1"/>
  <c r="H292" i="18"/>
  <c r="H293" i="18"/>
  <c r="H294" i="18"/>
  <c r="H295" i="18"/>
  <c r="H296" i="18"/>
  <c r="H297" i="18"/>
  <c r="H298" i="18"/>
  <c r="H299" i="18"/>
  <c r="H300" i="18"/>
  <c r="H301" i="18"/>
  <c r="H291" i="18"/>
  <c r="H290" i="18" s="1"/>
  <c r="H284" i="18"/>
  <c r="H285" i="18"/>
  <c r="H286" i="18"/>
  <c r="H287" i="18"/>
  <c r="H288" i="18"/>
  <c r="H283" i="18"/>
  <c r="H280" i="18"/>
  <c r="H281" i="18"/>
  <c r="H279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65" i="18"/>
  <c r="H257" i="18"/>
  <c r="H258" i="18"/>
  <c r="H259" i="18"/>
  <c r="H260" i="18"/>
  <c r="H261" i="18"/>
  <c r="H262" i="18"/>
  <c r="H256" i="18"/>
  <c r="H255" i="18" s="1"/>
  <c r="H254" i="18"/>
  <c r="H253" i="18" s="1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37" i="18"/>
  <c r="H236" i="18" s="1"/>
  <c r="H226" i="18"/>
  <c r="H227" i="18"/>
  <c r="H228" i="18"/>
  <c r="H229" i="18"/>
  <c r="H230" i="18"/>
  <c r="H231" i="18"/>
  <c r="H232" i="18"/>
  <c r="H233" i="18"/>
  <c r="H234" i="18"/>
  <c r="H235" i="18"/>
  <c r="H225" i="18"/>
  <c r="H224" i="18" s="1"/>
  <c r="H222" i="18"/>
  <c r="H223" i="18"/>
  <c r="H221" i="18"/>
  <c r="H220" i="18" s="1"/>
  <c r="H217" i="18"/>
  <c r="H218" i="18"/>
  <c r="H219" i="18"/>
  <c r="H216" i="18"/>
  <c r="H215" i="18" s="1"/>
  <c r="H211" i="18"/>
  <c r="H212" i="18"/>
  <c r="H213" i="18"/>
  <c r="H210" i="18"/>
  <c r="H209" i="18" s="1"/>
  <c r="H205" i="18"/>
  <c r="H206" i="18"/>
  <c r="H207" i="18"/>
  <c r="H208" i="18"/>
  <c r="H204" i="18"/>
  <c r="H203" i="18" s="1"/>
  <c r="H199" i="18"/>
  <c r="H200" i="18"/>
  <c r="H201" i="18"/>
  <c r="H202" i="18"/>
  <c r="H198" i="18"/>
  <c r="H197" i="18" s="1"/>
  <c r="H196" i="18"/>
  <c r="H195" i="18" s="1"/>
  <c r="H191" i="18"/>
  <c r="H192" i="18"/>
  <c r="H193" i="18"/>
  <c r="H190" i="18"/>
  <c r="H186" i="18"/>
  <c r="H187" i="18"/>
  <c r="H188" i="18"/>
  <c r="H185" i="18"/>
  <c r="H182" i="18"/>
  <c r="H181" i="18" s="1"/>
  <c r="H179" i="18"/>
  <c r="H180" i="18"/>
  <c r="H178" i="18"/>
  <c r="H177" i="18" s="1"/>
  <c r="H175" i="18"/>
  <c r="H176" i="18"/>
  <c r="H174" i="18"/>
  <c r="H173" i="18" s="1"/>
  <c r="H170" i="18"/>
  <c r="H171" i="18"/>
  <c r="H172" i="18"/>
  <c r="H169" i="18"/>
  <c r="H168" i="18" s="1"/>
  <c r="H164" i="18"/>
  <c r="H165" i="18"/>
  <c r="H166" i="18"/>
  <c r="H167" i="18"/>
  <c r="H163" i="18"/>
  <c r="H162" i="18" s="1"/>
  <c r="H161" i="18"/>
  <c r="H160" i="18" s="1"/>
  <c r="H155" i="18"/>
  <c r="H156" i="18"/>
  <c r="H157" i="18"/>
  <c r="H158" i="18"/>
  <c r="H159" i="18"/>
  <c r="H154" i="18"/>
  <c r="H153" i="18" s="1"/>
  <c r="H144" i="18"/>
  <c r="H145" i="18"/>
  <c r="H146" i="18"/>
  <c r="H147" i="18"/>
  <c r="H148" i="18"/>
  <c r="H149" i="18"/>
  <c r="H150" i="18"/>
  <c r="H151" i="18"/>
  <c r="H152" i="18"/>
  <c r="H143" i="18"/>
  <c r="H142" i="18" s="1"/>
  <c r="H141" i="18"/>
  <c r="H139" i="18"/>
  <c r="H140" i="18"/>
  <c r="H138" i="18"/>
  <c r="H137" i="18" s="1"/>
  <c r="H134" i="18"/>
  <c r="H135" i="18"/>
  <c r="H136" i="18"/>
  <c r="H133" i="18"/>
  <c r="H132" i="18" s="1"/>
  <c r="H125" i="18"/>
  <c r="H126" i="18"/>
  <c r="H127" i="18"/>
  <c r="H128" i="18"/>
  <c r="H129" i="18"/>
  <c r="H130" i="18"/>
  <c r="H131" i="18"/>
  <c r="H124" i="18"/>
  <c r="H123" i="18" s="1"/>
  <c r="H118" i="18"/>
  <c r="H119" i="18"/>
  <c r="H120" i="18"/>
  <c r="H121" i="18"/>
  <c r="H117" i="18"/>
  <c r="H116" i="18" s="1"/>
  <c r="H114" i="18"/>
  <c r="H115" i="18"/>
  <c r="H113" i="18"/>
  <c r="H112" i="18" s="1"/>
  <c r="H111" i="18"/>
  <c r="H105" i="18"/>
  <c r="H106" i="18"/>
  <c r="H107" i="18"/>
  <c r="H108" i="18"/>
  <c r="H109" i="18"/>
  <c r="H110" i="18"/>
  <c r="H104" i="18"/>
  <c r="H103" i="18" s="1"/>
  <c r="H98" i="18"/>
  <c r="H99" i="18"/>
  <c r="H100" i="18"/>
  <c r="H101" i="18"/>
  <c r="H102" i="18"/>
  <c r="H97" i="18"/>
  <c r="H96" i="18" s="1"/>
  <c r="H87" i="18"/>
  <c r="H88" i="18"/>
  <c r="H89" i="18"/>
  <c r="H90" i="18"/>
  <c r="H91" i="18"/>
  <c r="H92" i="18"/>
  <c r="H93" i="18"/>
  <c r="H94" i="18"/>
  <c r="H95" i="18"/>
  <c r="H86" i="18"/>
  <c r="H85" i="18" s="1"/>
  <c r="H80" i="18"/>
  <c r="H81" i="18"/>
  <c r="H82" i="18"/>
  <c r="H83" i="18"/>
  <c r="H84" i="18"/>
  <c r="H79" i="18"/>
  <c r="H78" i="18" s="1"/>
  <c r="H74" i="18"/>
  <c r="H75" i="18"/>
  <c r="H76" i="18"/>
  <c r="H77" i="18"/>
  <c r="H73" i="18"/>
  <c r="H72" i="18" s="1"/>
  <c r="H66" i="18"/>
  <c r="H67" i="18"/>
  <c r="H68" i="18"/>
  <c r="H69" i="18"/>
  <c r="H70" i="18"/>
  <c r="H71" i="18"/>
  <c r="H65" i="18"/>
  <c r="H64" i="18" s="1"/>
  <c r="H55" i="18"/>
  <c r="H56" i="18"/>
  <c r="H57" i="18"/>
  <c r="H58" i="18"/>
  <c r="H59" i="18"/>
  <c r="H60" i="18"/>
  <c r="H61" i="18"/>
  <c r="H62" i="18"/>
  <c r="H63" i="18"/>
  <c r="H54" i="18"/>
  <c r="H53" i="18" s="1"/>
  <c r="H50" i="18"/>
  <c r="H51" i="18"/>
  <c r="H52" i="18"/>
  <c r="H49" i="18"/>
  <c r="H48" i="18" s="1"/>
  <c r="H43" i="18"/>
  <c r="H44" i="18"/>
  <c r="H45" i="18"/>
  <c r="H46" i="18"/>
  <c r="H42" i="18"/>
  <c r="H41" i="18" s="1"/>
  <c r="H39" i="18"/>
  <c r="H40" i="18"/>
  <c r="H38" i="18"/>
  <c r="H37" i="18" s="1"/>
  <c r="H34" i="18"/>
  <c r="H35" i="18"/>
  <c r="H36" i="18"/>
  <c r="H33" i="18"/>
  <c r="H32" i="18" s="1"/>
  <c r="H28" i="18"/>
  <c r="H29" i="18"/>
  <c r="H30" i="18"/>
  <c r="H31" i="18"/>
  <c r="H27" i="18"/>
  <c r="H26" i="18" s="1"/>
  <c r="H16" i="18"/>
  <c r="H17" i="18"/>
  <c r="H18" i="18"/>
  <c r="H19" i="18"/>
  <c r="H20" i="18"/>
  <c r="H21" i="18"/>
  <c r="H22" i="18"/>
  <c r="H23" i="18"/>
  <c r="H24" i="18"/>
  <c r="H15" i="18"/>
  <c r="H189" i="18" l="1"/>
  <c r="H306" i="18"/>
  <c r="H122" i="18" l="1"/>
  <c r="H749" i="18" s="1"/>
  <c r="H748" i="18" s="1"/>
  <c r="H750" i="18" s="1"/>
</calcChain>
</file>

<file path=xl/sharedStrings.xml><?xml version="1.0" encoding="utf-8"?>
<sst xmlns="http://schemas.openxmlformats.org/spreadsheetml/2006/main" count="3393" uniqueCount="1884">
  <si>
    <t xml:space="preserve">
</t>
  </si>
  <si>
    <t>ITEM</t>
  </si>
  <si>
    <t>CÓDIGO</t>
  </si>
  <si>
    <t>DESCRIÇÃO</t>
  </si>
  <si>
    <t>FONTE</t>
  </si>
  <si>
    <t>UND</t>
  </si>
  <si>
    <t>QUANTIDADE</t>
  </si>
  <si>
    <t>PREÇO
UNITÁRIO R$</t>
  </si>
  <si>
    <t>PREÇO
TOTAL R$</t>
  </si>
  <si>
    <t>1</t>
  </si>
  <si>
    <t>SERVIÇOS PRELIMINARES</t>
  </si>
  <si>
    <t>1.1</t>
  </si>
  <si>
    <t>103689</t>
  </si>
  <si>
    <t>FORNECIMENTO E INSTALAÇÃO DE PLACA DE OBRA COM CHAPA GALVANIZADA E ESTRUTURA DE MADEIRA. AF_03/2022_PS</t>
  </si>
  <si>
    <t>SINAPI</t>
  </si>
  <si>
    <t>M2</t>
  </si>
  <si>
    <t>1.2</t>
  </si>
  <si>
    <t>98459</t>
  </si>
  <si>
    <t>TAPUME COM TELHA METÁLICA. AF_03/2024</t>
  </si>
  <si>
    <t>1.3</t>
  </si>
  <si>
    <t>101509</t>
  </si>
  <si>
    <t>ENTRADA DE ENERGIA ELÉTRICA, AÉREA, TRIFÁSICA, COM CAIXA DE EMBUTIR, CABO DE 10 MM2 E DISJUNTOR DIN 50A (NÃO INCLUSO O POSTE DE CONCRETO). AF_07/2020</t>
  </si>
  <si>
    <t>UN</t>
  </si>
  <si>
    <t>1.4</t>
  </si>
  <si>
    <t>FNDE 03</t>
  </si>
  <si>
    <t>LIGAÇÃO PROVISÓRIA DE ÁGUA E ESGOTO</t>
  </si>
  <si>
    <t>PRÓPRIA</t>
  </si>
  <si>
    <t>1.5</t>
  </si>
  <si>
    <t>99059</t>
  </si>
  <si>
    <t>LOCAÇÃO CONVENCIONAL DE OBRA, UTILIZANDO GABARITO DE TÁBUAS CORRIDAS PONTALETADAS A CADA 2,00M - 2 UTILIZAÇÕES. AF_03/2024</t>
  </si>
  <si>
    <t>M</t>
  </si>
  <si>
    <t>1.6</t>
  </si>
  <si>
    <t>98525</t>
  </si>
  <si>
    <t>LIMPEZA MECANIZADA DE CAMADA VEGETAL, VEGETAÇÃO E PEQUENAS ÁRVORES (DIÂMETRO DE TRONCO MENOR QUE 0,20 M), COM TRATOR DE ESTEIRAS. AF_03/2024</t>
  </si>
  <si>
    <t>1.7</t>
  </si>
  <si>
    <t>FNDE 52</t>
  </si>
  <si>
    <t>ADMINISTRAÇÃO LOCAL</t>
  </si>
  <si>
    <t>1.8</t>
  </si>
  <si>
    <t>FNDE 230</t>
  </si>
  <si>
    <t>LOCACAO DE CONTAINER 2,30 X 6,00 M, ALT. 2,50 M, PARA ESCRITORIO, SEM DIVISORIAS INTERNAS E SEM SANITARIO (NAO INCLUI MOBILIZACAO/DESMOBILIZACAO)</t>
  </si>
  <si>
    <t>MÊS</t>
  </si>
  <si>
    <t>1.9</t>
  </si>
  <si>
    <t>FNDE 231</t>
  </si>
  <si>
    <t>LOCACAO DE CONTAINER 2,30 X 6,00 M, ALT. 2,50 M, COM 1 SANITARIO, PARA ESCRITORIO, COMPLETO, SEM DIVISORIAS INTERNAS (NAO INCLUI MOBILIZACAO/DESMOBILIZACAO)</t>
  </si>
  <si>
    <t>1.10</t>
  </si>
  <si>
    <t>FNDE 232</t>
  </si>
  <si>
    <t>LOCACAO DE CONTAINER 2,30 X 6,00 M, ALT. 2,50 M, PARA SANITARIO, COM 4 BACIAS, 8 CHUVEIROS,1 LAVATORIO E 1 MICTORIO (NAO INCLUI MOBILIZACAO/DESMOBILIZACAO)</t>
  </si>
  <si>
    <t>2</t>
  </si>
  <si>
    <t>MOVIMENTO DE TERRA PARA FUNDAÇÕES</t>
  </si>
  <si>
    <t>2.1</t>
  </si>
  <si>
    <t>EDIFICAÇÃO</t>
  </si>
  <si>
    <t>2.1.1</t>
  </si>
  <si>
    <t>96521</t>
  </si>
  <si>
    <t>ESCAVAÇÃO MECANIZADA PARA BLOCO DE COROAMENTO OU SAPATA COM RETROESCAVADEIRA (INCLUINDO ESCAVAÇÃO PARA COLOCAÇÃO DE FÔRMAS). AF_01/2024</t>
  </si>
  <si>
    <t>M3</t>
  </si>
  <si>
    <t>2.1.2</t>
  </si>
  <si>
    <t>94318</t>
  </si>
  <si>
    <t>ATERRO MECANIZADO DE VALA COM RETROESCAVADEIRA (CAPACIDADE DA CAÇAMBA DA RETRO: 0,26 M³ / POTÊNCIA: 88 HP), LARGURA ATÉ 1,5 M, PROFUNDIDADE DE 1,5 A 3,0 M, COM SOLO ARGILO-ARENOSO. AF_08/2023</t>
  </si>
  <si>
    <t>2.1.3</t>
  </si>
  <si>
    <t>96525</t>
  </si>
  <si>
    <t>ESCAVAÇÃO MECANIZADA PARA VIGA BALDRAME OU SAPATA CORRIDA COM MINI-ESCAVADEIRA (INCLUINDO ESCAVAÇÃO PARA COLOCAÇÃO DE FÔRMAS). AF_01/2024</t>
  </si>
  <si>
    <t>2.1.4</t>
  </si>
  <si>
    <t>101617</t>
  </si>
  <si>
    <t>PREPARO DE FUNDO DE VALA COM LARGURA MAIOR OU IGUAL A 1,5 M E MENOR QUE 2,5 M (ACERTO DO SOLO NATURAL). AF_08/2020</t>
  </si>
  <si>
    <t>2.1.5</t>
  </si>
  <si>
    <t>93381</t>
  </si>
  <si>
    <t>REATERRO MECANIZADO DE VALA COM RETROESCAVADEIRA (CAPACIDADE DA CAÇAMBA DA RETRO: 0,26 M³/POTÊNCIA: 88 HP), LARGURA 0,8 A 1,5 M, PROFUNDIDADE 1,5 A 3,0 M, COM SOLO (SEM SUBSTITUIÇÃO) DE 1ª CATEGORIA E COMPACTADOR DE SOLOS DE PERCUSSÃO. AF_08/2023</t>
  </si>
  <si>
    <t>2.2</t>
  </si>
  <si>
    <t>RESERVATÓRIO</t>
  </si>
  <si>
    <t>2.2.1</t>
  </si>
  <si>
    <t>2.2.2</t>
  </si>
  <si>
    <t>2.2.3</t>
  </si>
  <si>
    <t>2.2.4</t>
  </si>
  <si>
    <t>2.3</t>
  </si>
  <si>
    <t>ESTUTURA METÁLICA</t>
  </si>
  <si>
    <t>2.3.1</t>
  </si>
  <si>
    <t>2.3.2</t>
  </si>
  <si>
    <t>2.3.3</t>
  </si>
  <si>
    <t>2.4</t>
  </si>
  <si>
    <t>MURO</t>
  </si>
  <si>
    <t>2.4.1</t>
  </si>
  <si>
    <t>2.4.2</t>
  </si>
  <si>
    <t>2.4.3</t>
  </si>
  <si>
    <t>2.4.4</t>
  </si>
  <si>
    <t>2.4.5</t>
  </si>
  <si>
    <t>3</t>
  </si>
  <si>
    <t>FUNDAÇÕES</t>
  </si>
  <si>
    <t>3.1</t>
  </si>
  <si>
    <t>CONCRETO ARMADO PARA FUNDAÇÕES - ESTACAS</t>
  </si>
  <si>
    <t>3.1.1</t>
  </si>
  <si>
    <t>100897</t>
  </si>
  <si>
    <t>ESTACA ESCAVADA MECANICAMENTE, SEM FLUIDO ESTABILIZANTE, COM 40CM DE DIÂMETRO, CONCRETO LANÇADO POR CAMINHÃO BETONEIRA (EXCLUSIVE MOBILIZAÇÃO E DESMOBILIZAÇÃO). AF_01/2020_PA</t>
  </si>
  <si>
    <t>3.1.2</t>
  </si>
  <si>
    <t>FNDE 236</t>
  </si>
  <si>
    <t>ESTACA ESCAVADA MECANICAMENTE, SEM FLUIDO ESTABILIZANTE, COM 40CM DE DIÂMETRO, CONCRETO LANÇADO POR CAMINHÃO BETONEIRA (EXCLUSIVE MOBILIZAÇÃO E DESMOBILIZAÇÃO) - MURO</t>
  </si>
  <si>
    <t>3.1.3</t>
  </si>
  <si>
    <t>FNDE 237</t>
  </si>
  <si>
    <t>ESTACA ESCAVADA MECANICAMENTE, SEM FLUIDO ESTABILIZANTE, COM 40CM DE DIÂMETRO, CONCRETO LANÇADO POR CAMINHÃO BETONEIRA (EXCLUSIVE MOBILIZAÇÃO E DESMOBILIZAÇÃO). RESERVATÓRIO</t>
  </si>
  <si>
    <t>3.1.4</t>
  </si>
  <si>
    <t>FNDE 238</t>
  </si>
  <si>
    <t>ESTACA ESCAVADA MECANICAMENTE, SEM FLUIDO ESTABILIZANTE, COM 40CM DE DIÂMETRO, CONCRETO LANÇADO POR CAMINHÃO BETONEIRA (EXCLUSIVE MOBILIZAÇÃO E DESMOBILIZAÇÃO) - ESTRUTURA METÁLICA</t>
  </si>
  <si>
    <t>3.2</t>
  </si>
  <si>
    <t>CONCRETO ARMADO PARA BLOCOS</t>
  </si>
  <si>
    <t>3.2.1</t>
  </si>
  <si>
    <t>96619</t>
  </si>
  <si>
    <t>LASTRO DE CONCRETO MAGRO, APLICADO EM BLOCOS DE COROAMENTO OU SAPATAS, ESPESSURA DE 5 CM. AF_01/2024</t>
  </si>
  <si>
    <t>3.2.2</t>
  </si>
  <si>
    <t>96534</t>
  </si>
  <si>
    <t>FABRICAÇÃO, MONTAGEM E DESMONTAGEM DE FÔRMA PARA BLOCO DE COROAMENTO, EM MADEIRA SERRADA, E=25 MM, 4 UTILIZAÇÕES. AF_01/2024</t>
  </si>
  <si>
    <t>3.2.3</t>
  </si>
  <si>
    <t>96544</t>
  </si>
  <si>
    <t>ARMAÇÃO DE BLOCO UTILIZANDO AÇO CA-50 DE 6,3 MM - MONTAGEM. AF_01/2024</t>
  </si>
  <si>
    <t>KG</t>
  </si>
  <si>
    <t>3.2.4</t>
  </si>
  <si>
    <t>96545</t>
  </si>
  <si>
    <t>ARMAÇÃO DE BLOCO UTILIZANDO AÇO CA-50 DE 8 MM - MONTAGEM. AF_01/2024</t>
  </si>
  <si>
    <t>3.2.5</t>
  </si>
  <si>
    <t>96546</t>
  </si>
  <si>
    <t>ARMAÇÃO DE BLOCO UTILIZANDO AÇO CA-50 DE 10 MM - MONTAGEM. AF_01/2024</t>
  </si>
  <si>
    <t>3.2.6</t>
  </si>
  <si>
    <t>104920</t>
  </si>
  <si>
    <t>ARMAÇÃO DE BLOCO, SAPATA ISOLADA, VIGA BALDRAME E SAPATA CORRIDA UTILIZANDO AÇO CA-50 DE 12,5 MM - MONTAGEM. AF_01/2024</t>
  </si>
  <si>
    <t>3.2.7</t>
  </si>
  <si>
    <t>104921</t>
  </si>
  <si>
    <t>ARMAÇÃO DE BLOCO, SAPATA ISOLADA, VIGA BALDRAME E SAPATA CORRIDA UTILIZANDO AÇO CA-50 DE 16 MM - MONTAGEM. AF_01/2024</t>
  </si>
  <si>
    <t>3.2.8</t>
  </si>
  <si>
    <t>104922</t>
  </si>
  <si>
    <t>ARMAÇÃO DE BLOCO, SAPATA ISOLADA E SAPATA CORRIDA UTILIZANDO AÇO CA-50 DE 20 MM - MONTAGEM. AF_01/2024</t>
  </si>
  <si>
    <t>3.2.9</t>
  </si>
  <si>
    <t>92915</t>
  </si>
  <si>
    <t>ARMAÇÃO DE ESTRUTURAS DIVERSAS DE CONCRETO ARMADO, EXCETO VIGAS, PILARES, LAJES E FUNDAÇÕES, UTILIZANDO AÇO CA-60 DE 5,0 MM - MONTAGEM. AF_06/2022</t>
  </si>
  <si>
    <t>3.2.10</t>
  </si>
  <si>
    <t>96557</t>
  </si>
  <si>
    <t>CONCRETAGEM DE BLOCO DE COROAMENTO OU VIGA BALDRAME, FCK 30 MPA, COM USO DE BOMBA - LANÇAMENTO, ADENSAMENTO E ACABAMENTO. AF_01/2024</t>
  </si>
  <si>
    <t>3.3</t>
  </si>
  <si>
    <t>CONCRETO ARMADO PARA FUNDAÇÕES - BLOCOS - MURO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</si>
  <si>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</si>
  <si>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</si>
  <si>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</si>
  <si>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</si>
  <si>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</si>
  <si>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</si>
  <si>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</si>
  <si>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</si>
  <si>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CONCRETO ARMADO PARA FUNDAÇÕES - BLOCOS - RESERVATÓRIO</t>
  </si>
  <si>
    <t>3.4.1</t>
  </si>
  <si>
    <t>3.4.2</t>
  </si>
  <si>
    <t>3.4.3</t>
  </si>
  <si>
    <t>3.4.4</t>
  </si>
  <si>
    <t>3.4.5</t>
  </si>
  <si>
    <t>3.5</t>
  </si>
  <si>
    <t>CONCRETO ARMADO PARA FUNDAÇÕES - BLOCOS - METÁLICA</t>
  </si>
  <si>
    <t>3.5.1</t>
  </si>
  <si>
    <t>3.5.2</t>
  </si>
  <si>
    <t>3.5.3</t>
  </si>
  <si>
    <t>3.5.4</t>
  </si>
  <si>
    <t>3.5.5</t>
  </si>
  <si>
    <t>3.5.6</t>
  </si>
  <si>
    <t>3.6</t>
  </si>
  <si>
    <t>CONCRETO ARMADO PARA FUNDAÇÕES - VIGAS BALDRAMES</t>
  </si>
  <si>
    <t>3.6.1</t>
  </si>
  <si>
    <t>3.6.2</t>
  </si>
  <si>
    <t>94968</t>
  </si>
  <si>
    <t>CONCRETO MAGRO PARA LASTRO, TRAÇO 1:4,5:4,5 (EM MASSA SECA DE CIMENTO/ AREIA MÉDIA/ BRITA 1) - PREPARO MECÂNICO COM BETONEIRA 600 L. AF_05/2021</t>
  </si>
  <si>
    <t>3.6.3</t>
  </si>
  <si>
    <t>96536</t>
  </si>
  <si>
    <t>FABRICAÇÃO, MONTAGEM E DESMONTAGEM DE FÔRMA PARA VIGA BALDRAME, EM MADEIRA SERRADA, E=25 MM, 4 UTILIZAÇÕES. AF_01/2024</t>
  </si>
  <si>
    <t>3.6.4</t>
  </si>
  <si>
    <t>104917</t>
  </si>
  <si>
    <t>ARMAÇÃO DE SAPATA ISOLADA, VIGA BALDRAME E SAPATA CORRIDA UTILIZANDO AÇO CA-50 DE 6,3 MM - MONTAGEM. AF_01/2024</t>
  </si>
  <si>
    <t>3.6.5</t>
  </si>
  <si>
    <t>104918</t>
  </si>
  <si>
    <t>ARMAÇÃO DE SAPATA ISOLADA, VIGA BALDRAME E SAPATA CORRIDA UTILIZANDO AÇO CA-50 DE 8 MM - MONTAGEM. AF_01/2024</t>
  </si>
  <si>
    <t>3.6.6</t>
  </si>
  <si>
    <t>104919</t>
  </si>
  <si>
    <t>ARMAÇÃO DE SAPATA ISOLADA, VIGA BALDRAME E SAPATA CORRIDA UTILIZANDO AÇO CA-50 DE 10 MM - MONTAGEM. AF_01/2024</t>
  </si>
  <si>
    <t>3.6.7</t>
  </si>
  <si>
    <t>3.6.8</t>
  </si>
  <si>
    <t>3.6.9</t>
  </si>
  <si>
    <t>3.6.10</t>
  </si>
  <si>
    <t>3.7</t>
  </si>
  <si>
    <t>CONCRETO ARMADO PARA FUNDAÇÕES - VIGAS BALDRAMES - MURO</t>
  </si>
  <si>
    <t>3.7.1</t>
  </si>
  <si>
    <t>3.7.2</t>
  </si>
  <si>
    <t>3.7.3</t>
  </si>
  <si>
    <t>3.7.4</t>
  </si>
  <si>
    <t>3.7.5</t>
  </si>
  <si>
    <t>3.7.6</t>
  </si>
  <si>
    <t>3.8</t>
  </si>
  <si>
    <t>CONCRETO ARMADO PARA FUNDAÇÕES - VIGAS BALDRAMES - RESERVATÓRIO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</si>
  <si>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</si>
  <si>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</si>
  <si>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</si>
  <si>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</si>
  <si>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</si>
  <si>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</si>
  <si>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</si>
  <si>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</si>
  <si>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3.9</t>
  </si>
  <si>
    <t>CONCRETO ARMADO - RADIER - RESERVATÓRIO</t>
  </si>
  <si>
    <t>3.9.1</t>
  </si>
  <si>
    <t>97086</t>
  </si>
  <si>
    <t>FABRICAÇÃO, MONTAGEM E DESMONTAGEM DE FORMA PARA RADIER, PISO DE CONCRETO OU LAJE SOBRE SOLO, EM MADEIRA SERRADA, 4 UTILIZAÇÕES. AF_09/2021</t>
  </si>
  <si>
    <t>3.9.2</t>
  </si>
  <si>
    <t>3.9.3</t>
  </si>
  <si>
    <t>97096</t>
  </si>
  <si>
    <t>CONCRETAGEM DE RADIER, PISO DE CONCRETO OU LAJE SOBRE SOLO, FCK 30 MPA - LANÇAMENTO, ADENSAMENTO E ACABAMENTO. AF_09/2021</t>
  </si>
  <si>
    <t>3.10</t>
  </si>
  <si>
    <t>CONCRETO ARMADO PARA FUNDAÇÕES - VIGAS BALDRAMES - METÁLICA</t>
  </si>
  <si>
    <t>3.10.1</t>
  </si>
  <si>
    <t>3.10.2</t>
  </si>
  <si>
    <t>3.10.3</t>
  </si>
  <si>
    <t>3.10.4</t>
  </si>
  <si>
    <t>3.10.5</t>
  </si>
  <si>
    <t>4</t>
  </si>
  <si>
    <t>SUPERESTRUTURA</t>
  </si>
  <si>
    <t>4.1</t>
  </si>
  <si>
    <t>CONCRETO ARMADO - PILARES</t>
  </si>
  <si>
    <t>4.1.1</t>
  </si>
  <si>
    <t>92443</t>
  </si>
  <si>
    <t>MONTAGEM E DESMONTAGEM DE FÔRMA DE PILARES RETANGULARES E ESTRUTURAS SIMILARES, PÉ-DIREITO SIMPLES, EM CHAPA DE MADEIRA COMPENSADA PLASTIFICADA, 18 UTILIZAÇÕES. AF_09/2020</t>
  </si>
  <si>
    <t>4.1.2</t>
  </si>
  <si>
    <t>92760</t>
  </si>
  <si>
    <t>ARMAÇÃO DE PILAR OU VIGA DE ESTRUTURA CONVENCIONAL DE CONCRETO ARMADO UTILIZANDO AÇO CA-50 DE 6,3 MM - MONTAGEM. AF_06/2022</t>
  </si>
  <si>
    <t>4.1.3</t>
  </si>
  <si>
    <t>92762</t>
  </si>
  <si>
    <t>ARMAÇÃO DE PILAR OU VIGA DE ESTRUTURA CONVENCIONAL DE CONCRETO ARMADO UTILIZANDO AÇO CA-50 DE 10,0 MM - MONTAGEM. AF_06/2022</t>
  </si>
  <si>
    <t>4.1.4</t>
  </si>
  <si>
    <t>92763</t>
  </si>
  <si>
    <t>ARMAÇÃO DE PILAR OU VIGA DE ESTRUTURA CONVENCIONAL DE CONCRETO ARMADO UTILIZANDO AÇO CA-50 DE 12,5 MM - MONTAGEM. AF_06/2022</t>
  </si>
  <si>
    <t>4.1.5</t>
  </si>
  <si>
    <t>92764</t>
  </si>
  <si>
    <t>ARMAÇÃO DE PILAR OU VIGA DE ESTRUTURA CONVENCIONAL DE CONCRETO ARMADO UTILIZANDO AÇO CA-50 DE 16,0 MM - MONTAGEM. AF_06/2022</t>
  </si>
  <si>
    <t>4.1.6</t>
  </si>
  <si>
    <t>92765</t>
  </si>
  <si>
    <t>ARMAÇÃO DE PILAR OU VIGA DE ESTRUTURA CONVENCIONAL DE CONCRETO ARMADO UTILIZANDO AÇO CA-50 DE 20,0 MM - MONTAGEM. AF_06/2022</t>
  </si>
  <si>
    <t>4.1.7</t>
  </si>
  <si>
    <t>92759</t>
  </si>
  <si>
    <t>ARMAÇÃO DE PILAR OU VIGA DE ESTRUTURA CONVENCIONAL DE CONCRETO ARMADO UTILIZANDO AÇO CA-60 DE 5,0 MM - MONTAGEM. AF_06/2022</t>
  </si>
  <si>
    <t>4.1.8</t>
  </si>
  <si>
    <t>FNDE 239</t>
  </si>
  <si>
    <t>CONCRETAGEM DE PILARES, FCK = 30 MPA, COM USO DE BOMBA - LANÇAMENTO, ADENSAMENTO E ACABAMENTO.</t>
  </si>
  <si>
    <t>4.2</t>
  </si>
  <si>
    <t>CONCRETO ARMADO - PILARES - MURO</t>
  </si>
  <si>
    <t>4.2.1</t>
  </si>
  <si>
    <t>4.2.2</t>
  </si>
  <si>
    <t>4.2.3</t>
  </si>
  <si>
    <t>4.2.4</t>
  </si>
  <si>
    <t>4.3</t>
  </si>
  <si>
    <t>CONCRETO ARMADO - PILARES E VIGAS- RESERVATÓRIO</t>
  </si>
  <si>
    <t>4.3.1</t>
  </si>
  <si>
    <t>4.3.2</t>
  </si>
  <si>
    <t>4.3.3</t>
  </si>
  <si>
    <t>4.3.4</t>
  </si>
  <si>
    <t>4.4</t>
  </si>
  <si>
    <t>CONCRETO ARMADO - VIGAS</t>
  </si>
  <si>
    <t>4.4.1</t>
  </si>
  <si>
    <t>92479</t>
  </si>
  <si>
    <t>MONTAGEM E DESMONTAGEM DE FÔRMA DE VIGA, ESCORAMENTO COM GARFO DE MADEIRA, PÉ-DIREITO SIMPLES, EM CHAPA DE MADEIRA PLASTIFICADA, 18 UTILIZAÇÕES. AF_09/2020</t>
  </si>
  <si>
    <t>4.4.2</t>
  </si>
  <si>
    <t>4.4.3</t>
  </si>
  <si>
    <t>92761</t>
  </si>
  <si>
    <t>ARMAÇÃO DE PILAR OU VIGA DE ESTRUTURA CONVENCIONAL DE CONCRETO ARMADO UTILIZANDO AÇO CA-50 DE 8,0 MM - MONTAGEM. AF_06/2022</t>
  </si>
  <si>
    <t>4.4.4</t>
  </si>
  <si>
    <t>4.4.5</t>
  </si>
  <si>
    <t>4.4.6</t>
  </si>
  <si>
    <t>4.4.7</t>
  </si>
  <si>
    <t>4.4.8</t>
  </si>
  <si>
    <t>92766</t>
  </si>
  <si>
    <t>ARMAÇÃO DE PILAR OU VIGA DE ESTRUTURA CONVENCIONAL DE CONCRETO ARMADO UTILIZANDO AÇO CA-50 DE 25,0 MM - MONTAGEM. AF_06/2022</t>
  </si>
  <si>
    <t>4.4.9</t>
  </si>
  <si>
    <t>4.4.10</t>
  </si>
  <si>
    <t>FNDE 240</t>
  </si>
  <si>
    <t>CONCRETAGEM DE VIGAS E LAJES, FCK=30 MPA, PARA LAJES MACIÇAS OU NERVURADAS COM USO DE BOMBA - LANÇAMENTO, ADENSAMENTO E ACABAMENTO.</t>
  </si>
  <si>
    <t>4.5</t>
  </si>
  <si>
    <t>CONCRETO ARMADO - VIGAS - MURO</t>
  </si>
  <si>
    <t>4.5.1</t>
  </si>
  <si>
    <t>4.5.2</t>
  </si>
  <si>
    <t>4.5.3</t>
  </si>
  <si>
    <t>4.5.4</t>
  </si>
  <si>
    <t>4.5.5</t>
  </si>
  <si>
    <t>4.5.6</t>
  </si>
  <si>
    <t>4.6</t>
  </si>
  <si>
    <t>CONCRETO ARMADO PARA VERGAS</t>
  </si>
  <si>
    <t>4.6.1</t>
  </si>
  <si>
    <t>93184</t>
  </si>
  <si>
    <t>VERGA PRÉ-MOLDADA COM ATÉ 1,5 M DE VÃO, ESPESSURA DE *20* CM. AF_03/2024</t>
  </si>
  <si>
    <t>4.7</t>
  </si>
  <si>
    <t>CONCRETO ARMADO - PISO PARA QUADRA</t>
  </si>
  <si>
    <t>4.7.1</t>
  </si>
  <si>
    <t>92526</t>
  </si>
  <si>
    <t>MONTAGEM E DESMONTAGEM DE FÔRMA DE LAJE MACIÇA, PÉ-DIREITO SIMPLES, EM CHAPA DE MADEIRA COMPENSADA PLASTIFICADA, 10 UTILIZAÇÕES. AF_09/2020</t>
  </si>
  <si>
    <t>4.7.2</t>
  </si>
  <si>
    <t>97113</t>
  </si>
  <si>
    <t>APLICAÇÃO DE LONA PLÁSTICA PARA EXECUÇÃO DE PAVIMENTOS DE CONCRETO. AF_04/2022</t>
  </si>
  <si>
    <t>4.7.3</t>
  </si>
  <si>
    <t>97088</t>
  </si>
  <si>
    <t>ARMAÇÃO PARA EXECUÇÃO DE RADIER, PISO DE CONCRETO OU LAJE SOBRE SOLO, COM USO DE TELA Q-92. AF_09/2021</t>
  </si>
  <si>
    <t>4.7.4</t>
  </si>
  <si>
    <t>101747</t>
  </si>
  <si>
    <t>PISO EM CONCRETO 20 MPA PREPARO MECÂNICO, ESPESSURA 7CM. AF_09/2020</t>
  </si>
  <si>
    <t>4.7.5</t>
  </si>
  <si>
    <t>100324</t>
  </si>
  <si>
    <t>LASTRO COM MATERIAL GRANULAR (PEDRA BRITADA N.1 E PEDRA BRITADA N.2), APLICADO EM PISOS OU LAJES SOBRE SOLO, ESPESSURA DE *10 CM*. AF_01/2024</t>
  </si>
  <si>
    <t>4.8</t>
  </si>
  <si>
    <t>CONCRETO ARMADO - LAJE</t>
  </si>
  <si>
    <t>4.8.1</t>
  </si>
  <si>
    <t>92514</t>
  </si>
  <si>
    <t>MONTAGEM E DESMONTAGEM DE FÔRMA DE LAJE MACIÇA, PÉ-DIREITO SIMPLES, EM CHAPA DE MADEIRA COMPENSADA RESINADA, 4 UTILIZAÇÕES. AF_09/2020</t>
  </si>
  <si>
    <t>4.8.2</t>
  </si>
  <si>
    <t>92769</t>
  </si>
  <si>
    <t>ARMAÇÃO DE LAJE DE ESTRUTURA CONVENCIONAL DE CONCRETO ARMADO UTILIZANDO AÇO CA-50 DE 6,3 MM - MONTAGEM. AF_06/2022</t>
  </si>
  <si>
    <t>4.8.3</t>
  </si>
  <si>
    <t>92768</t>
  </si>
  <si>
    <t>ARMAÇÃO DE LAJE DE ESTRUTURA CONVENCIONAL DE CONCRETO ARMADO UTILIZANDO AÇO CA-60 DE 5,0 MM - MONTAGEM. AF_06/2022</t>
  </si>
  <si>
    <t>4.8.4</t>
  </si>
  <si>
    <t>4.9</t>
  </si>
  <si>
    <t>CONCRETO ARMADO - LAJE - MURO</t>
  </si>
  <si>
    <t>4.9.1</t>
  </si>
  <si>
    <t>4.9.2</t>
  </si>
  <si>
    <t>4.9.3</t>
  </si>
  <si>
    <t>4.10</t>
  </si>
  <si>
    <t>CONCRETO ARMADO - LAJE - RESERVATÓRIO</t>
  </si>
  <si>
    <t>4.10.1</t>
  </si>
  <si>
    <t>4.10.2</t>
  </si>
  <si>
    <t>92770</t>
  </si>
  <si>
    <t>ARMAÇÃO DE LAJE DE ESTRUTURA CONVENCIONAL DE CONCRETO ARMADO UTILIZANDO AÇO CA-50 DE 8,0 MM - MONTAGEM. AF_06/2022</t>
  </si>
  <si>
    <t>4.10.3</t>
  </si>
  <si>
    <t>4.11</t>
  </si>
  <si>
    <t>ESTRUTURA METÁLICA</t>
  </si>
  <si>
    <t>4.11.1</t>
  </si>
  <si>
    <t>104314</t>
  </si>
  <si>
    <t>TRAMA DE AÇO COMPOSTA POR TERÇAS PARA TELHADOS DE ATÉ 2 ÁGUAS PARA TELHA ONDULADA DE FIBROCIMENTO, METÁLICA, PLÁSTICA OU TERMOACÚSTICA, INCLUSO TRANSPORTE VERTICAL (EM KG). AF_07/2019</t>
  </si>
  <si>
    <t>4.12</t>
  </si>
  <si>
    <t>PISO DE CONCRETO</t>
  </si>
  <si>
    <t>4.12.1</t>
  </si>
  <si>
    <t>PAVIMENTAÇÃO INTERNA - PISO DE CONCRETO 7 CM</t>
  </si>
  <si>
    <t>4.12.1.1</t>
  </si>
  <si>
    <t>97083</t>
  </si>
  <si>
    <t>COMPACTAÇÃO MECÂNICA DE SOLO PARA EXECUÇÃO DE RADIER, PISO DE CONCRETO OU LAJE SOBRE SOLO, COM COMPACTADOR DE SOLOS A PERCUSSÃO. AF_09/2021</t>
  </si>
  <si>
    <t>4.12.1.2</t>
  </si>
  <si>
    <t>96622</t>
  </si>
  <si>
    <t>LASTRO COM MATERIAL GRANULAR, APLICADO EM PISOS OU LAJES SOBRE SOLO, ESPESSURA DE *5 CM*. AF_01/2024</t>
  </si>
  <si>
    <t>4.12.1.3</t>
  </si>
  <si>
    <t>97087</t>
  </si>
  <si>
    <t>CAMADA SEPARADORA PARA EXECUÇÃO DE RADIER, PISO DE CONCRETO OU LAJE SOBRE SOLO, EM LONA PLÁSTICA. AF_09/2021</t>
  </si>
  <si>
    <t>4.12.1.4</t>
  </si>
  <si>
    <t>94991</t>
  </si>
  <si>
    <t>EXECUÇÃO DE PASSEIO (CALÇADA) OU PISO DE CONCRETO COM CONCRETO MOLDADO IN LOCO, USINADO C20, ACABAMENTO CONVENCIONAL, NÃO ARMADO. AF_08/2022</t>
  </si>
  <si>
    <t>4.12.2</t>
  </si>
  <si>
    <t>PAVIMENTAÇÃO EXTERNA - CALÇADA - PISO DE CONCRETO 7 CM</t>
  </si>
  <si>
    <t>4.12.2.1</t>
  </si>
  <si>
    <t>4.12.2.2</t>
  </si>
  <si>
    <t>4.12.2.3</t>
  </si>
  <si>
    <t>4.12.2.4</t>
  </si>
  <si>
    <t>5</t>
  </si>
  <si>
    <t>SISTEMA DE VEDAÇÃO VERTICAL</t>
  </si>
  <si>
    <t>5.1</t>
  </si>
  <si>
    <t>ELEMENTOS VAZADOS</t>
  </si>
  <si>
    <t>5.1.1</t>
  </si>
  <si>
    <t>101161</t>
  </si>
  <si>
    <t>ALVENARIA DE VEDAÇÃO COM ELEMENTO VAZADO DE CONCRETO (COBOGÓ) DE 7X50X50CM E ARGAMASSA DE ASSENTAMENTO COM PREPARO EM BETONEIRA. AF_05/2020</t>
  </si>
  <si>
    <t>5.2</t>
  </si>
  <si>
    <t>ALVENARIA DE VEDAÇÃO</t>
  </si>
  <si>
    <t>5.2.1</t>
  </si>
  <si>
    <t>103324</t>
  </si>
  <si>
    <t>ALVENARIA DE VEDAÇÃO DE BLOCOS CERÂMICOS FURADOS NA VERTICAL DE 14X19X39 CM (ESPESSURA 14 CM) E ARGAMASSA DE ASSENTAMENTO COM PREPARO EM BETONEIRA. AF_12/2021</t>
  </si>
  <si>
    <t>5.2.2</t>
  </si>
  <si>
    <t>103322</t>
  </si>
  <si>
    <t>ALVENARIA DE VEDAÇÃO DE BLOCOS CERÂMICOS FURADOS NA VERTICAL DE 9X19X39 CM (ESPESSURA 9 CM) E ARGAMASSA DE ASSENTAMENTO COM PREPARO EM BETONEIRA. AF_12/2021</t>
  </si>
  <si>
    <t>5.2.3</t>
  </si>
  <si>
    <t>103327</t>
  </si>
  <si>
    <t>ALVENARIA DE VEDAÇÃO DE BLOCOS CERÂMICOS FURADOS NA VERTICAL DE 19X19X39 CM (ESPESSURA 19 CM) E ARGAMASSA DE ASSENTAMENTO COM PREPARO MANUAL. AF_12/2021</t>
  </si>
  <si>
    <t>5.2.4</t>
  </si>
  <si>
    <t>103328</t>
  </si>
  <si>
    <t>ALVENARIA DE VEDAÇÃO DE BLOCOS CERÂMICOS FURADOS NA HORIZONTAL DE 9X19X19 CM (ESPESSURA 9 CM) E ARGAMASSA DE ASSENTAMENTO COM PREPARO EM BETONEIRA. AF_12/2021</t>
  </si>
  <si>
    <t>5.2.5</t>
  </si>
  <si>
    <t>93202</t>
  </si>
  <si>
    <t>FIXAÇÃO (ENCUNHAMENTO) DE ALVENARIA DE VEDAÇÃO COM TIJOLO MACIÇO. AF_03/2024</t>
  </si>
  <si>
    <t>5.3</t>
  </si>
  <si>
    <t>DIVISÓRIAS</t>
  </si>
  <si>
    <t>5.3.1</t>
  </si>
  <si>
    <t>102253</t>
  </si>
  <si>
    <t>DIVISORIA SANITÁRIA, TIPO CABINE, EM GRANITO CINZA POLIDO, ESP = 3CM, ASSENTADO COM ARGAMASSA COLANTE AC III-E, EXCLUSIVE FERRAGENS. AF_01/2021</t>
  </si>
  <si>
    <t>5.3.2</t>
  </si>
  <si>
    <t>FNDE 63</t>
  </si>
  <si>
    <t>DIVISÓRIA ARTICULADA DE 70 MM DE ESPESSURA EM MDF, REVESTIDO EM LAMINADO MELAMÍNICO</t>
  </si>
  <si>
    <t>5.3.3</t>
  </si>
  <si>
    <t>96370</t>
  </si>
  <si>
    <t>PAREDE COM SISTEMA EM CHAPAS DE GESSO PARA DRYWALL, USO INTERNO, COM UMA FACE SIMPLES E ESTRUTURA METÁLICA COM GUIAS SIMPLES, SEM VÃOS. AF_07/2023_PS</t>
  </si>
  <si>
    <t>5.3.4</t>
  </si>
  <si>
    <t>FNDE 129</t>
  </si>
  <si>
    <t>INSTALAÇÃO DE BOX DE VIDRO TEMPERADO, E = 10 MM, ENCAIXADO EM PERFIL U</t>
  </si>
  <si>
    <t>5.3.5</t>
  </si>
  <si>
    <t>FNDE 62</t>
  </si>
  <si>
    <t>FECHAMENTO EM PLACA CIMENTÍCIA, ESPESSURA 10 MM</t>
  </si>
  <si>
    <t>5.4</t>
  </si>
  <si>
    <t>ALVENARIA DE VEDAÇÃO - MURO</t>
  </si>
  <si>
    <t>5.4.1</t>
  </si>
  <si>
    <t>5.4.2</t>
  </si>
  <si>
    <t>5.4.3</t>
  </si>
  <si>
    <t>5.4.4</t>
  </si>
  <si>
    <t>6</t>
  </si>
  <si>
    <t>ESQUADRIAS</t>
  </si>
  <si>
    <t>6.1</t>
  </si>
  <si>
    <t>PORTAS DE MADEIRA</t>
  </si>
  <si>
    <t>6.1.1</t>
  </si>
  <si>
    <t>FNDE 130</t>
  </si>
  <si>
    <t>PM1 - KIT DE PORTA DE MADEIRA FRISADA, SEMI-OCA (LEVE OU MÉDIA), PADRÃO MÉDIO, 80X210CM, ESPESSURA DE 3,5CM, ITENS INCLUSOS: DOBRADIÇAS, MONTAGEM E INSTALAÇÃO DE BATENTE, FECHADURA COM EXECUÇÃO DO FURO - FORNECIMENTO E INSTALAÇÃO</t>
  </si>
  <si>
    <t>6.1.2</t>
  </si>
  <si>
    <t>FNDE 131</t>
  </si>
  <si>
    <t>PM2 - KIT DE PORTA DE MADEIRA TIPO VENEZIANA, 80X210CM (ESPESSURA DE 3CM), PADRÃO MÉDIO, ITENS INCLUSOS: DOBRADIÇAS, MONTAGEM E INSTALAÇÃO DE BATENTE, FECHADURA COM EXECUÇÃO DO FURO - FORNECIMENTO E INSTALAÇÃO.</t>
  </si>
  <si>
    <t>6.1.3</t>
  </si>
  <si>
    <t>FNDE 132</t>
  </si>
  <si>
    <t>PM3 - KIT DE PORTA DE MADEIRA FRISADA, SEMI-OCA (LEVE OU MÉDIA), PADRÃO MÉDIO, 80X210CM, ESPESSURA DE 3,5CM, ITENS INCLUSOS: DOBRADIÇAS, MONTAGEM E INSTALAÇÃO DE BATENTE, FECHADURA COM EXECUÇÃO DO FURO - FORNECIMENTO E INSTALAÇÃO</t>
  </si>
  <si>
    <t>6.1.4</t>
  </si>
  <si>
    <t>FNDE 133</t>
  </si>
  <si>
    <t>INSTALAÇÃO DE VIDRO LISO INCOLOR ESQUADRIA PM3 , E = 6 MM, EM ESQUADRIA DE MADEIRA, FIXADO COM BAGUETE</t>
  </si>
  <si>
    <t>6.2</t>
  </si>
  <si>
    <t>FERRAGENS E ACESSÓRIOS</t>
  </si>
  <si>
    <t>6.2.1</t>
  </si>
  <si>
    <t>100705</t>
  </si>
  <si>
    <t>TARJETA TIPO LIVRE/OCUPADO PARA PORTA DE BANHEIRO. AF_12/2019</t>
  </si>
  <si>
    <t>6.2.2</t>
  </si>
  <si>
    <t>100866</t>
  </si>
  <si>
    <t>BARRA DE APOIO RETA, EM ACO INOX POLIDO, COMPRIMENTO 60CM, FIXADA NA PAREDE - FORNECIMENTO E INSTALAÇÃO. AF_01/2020</t>
  </si>
  <si>
    <t>6.2.3</t>
  </si>
  <si>
    <t>FNDE 04</t>
  </si>
  <si>
    <t>CHAPA METÁLICA (ALUMÍNIO) 0,90 M X 0,40 M, ESPESSURA 1 MM PARA AS PORTAS</t>
  </si>
  <si>
    <t>M²</t>
  </si>
  <si>
    <t>6.3</t>
  </si>
  <si>
    <t>PORTAS EM ALUMÍNIO</t>
  </si>
  <si>
    <t>6.3.1</t>
  </si>
  <si>
    <t>FNDE 134</t>
  </si>
  <si>
    <t>PORTA DE ABRIR - PA1 - 100 X 210 CM EM CHAPA DE ALUMÍNIO, TIPO VENEZIANA COM GUARNIÇÃO, FIXAÇÃO COM PARAFUSOS - FORNECIMENTO E INSTALAÇÃO - CONFORME PROJETO DE ESQUADRIAS</t>
  </si>
  <si>
    <t>6.3.2</t>
  </si>
  <si>
    <t>FNDE 135</t>
  </si>
  <si>
    <t>PORTA DE ABRIR - PA2 - 90 X 210 CM EM CHAPA DE ALUMÍNIO, TIPO VENEZIANA COM GUARNIÇÃO, FIXAÇÃO COM PARAFUSOS - FORNECIMENTO E INSTALAÇÃO - CONFORME PROJETO DE ESQUADRIAS</t>
  </si>
  <si>
    <t>6.3.3</t>
  </si>
  <si>
    <t>FNDE 136</t>
  </si>
  <si>
    <t>PORTA DE ABRIR - PA3 - 90 X 210 CM EM CHAPA DE ALUMÍNIO, TIPO VENEZIANA COM GUARNIÇÃO, FIXAÇÃO COM PARAFUSOS - FORNECIMENTO E INSTALAÇÃO - CONFORME PROJETO DE ESQUADRIAS</t>
  </si>
  <si>
    <t>6.3.4</t>
  </si>
  <si>
    <t>FNDE 137</t>
  </si>
  <si>
    <t>PORTA DE ABRIR - PA4 - 80 X 165 CM EM CHAPA DE ALUMÍNIO, TIPO VENEZIANA COM GUARNIÇÃO, FIXAÇÃO COM PARAFUSOS - FORNECIMENTO E INSTALAÇÃO - CONFORME PROJETO DE ESQUADRIAS</t>
  </si>
  <si>
    <t>6.3.5</t>
  </si>
  <si>
    <t>FNDE 138</t>
  </si>
  <si>
    <t>PORTA DE ABRIR - PA5 - 70 X 165 CM EM CHAPA DE ALUMÍNIO, TIPO VENEZIANA COM GUARNIÇÃO, FIXAÇÃO COM PARAFUSOS - FORNECIMENTO E INSTALAÇÃO - CONFORME PROJETO DE ESQUADRIAS</t>
  </si>
  <si>
    <t>6.3.6</t>
  </si>
  <si>
    <t>FNDE 139</t>
  </si>
  <si>
    <t>PORTA DE ABRIR - PA6 - 170 X 215 + 70 CM EM CHAPA DE ALUMÍNIO COM BANDEIRA E VIDRO - CONFORME PROJETO DE ESQUADRIAS, INCLUSIVE FERRAGENS E VIDRO MONOLÍTICO</t>
  </si>
  <si>
    <t>6.3.7</t>
  </si>
  <si>
    <t>FNDE 140</t>
  </si>
  <si>
    <t>PORTA DE CORRER - PA7 - 420 X 215 + 70 CM EM CHAPA DE ALUMÍNIO COM BANDEIRA E VIDRO - CONFORME PROJETO DE ESQUADRIAS, INCLUSIVE FERRAGENS E VIDRO</t>
  </si>
  <si>
    <t>6.3.8</t>
  </si>
  <si>
    <t>FNDE 141</t>
  </si>
  <si>
    <t>PORTA DE CORRER - PA8 - 210 X 215 + 70 CM EM CHAPA DE ALUMÍNIO COM BANDEIRA E VIDRO - CONFORME PROJETO DE ESQUADRIAS, INCLUSIVE FERRAGENS E VIDRO</t>
  </si>
  <si>
    <t>6.3.9</t>
  </si>
  <si>
    <t>FNDE 142</t>
  </si>
  <si>
    <t>PORTA DE ABRIR - PA9 - 120 X 210 + 65 CM EM CHAPA DE ALUMÍNIO COM BANDEIRA E VENEZIANA - CONFORME PROJETO DE ESQUADRIAS, INCLUSIVE FERRAGENS</t>
  </si>
  <si>
    <t>6.3.10</t>
  </si>
  <si>
    <t>FNDE 143</t>
  </si>
  <si>
    <t>PORTA DE CORRER - PA10 - 175 X 230 CM EM CHAPA DE ALUMÍNIO COM VENEZIANA - CONFORME PROJETO DE ESQUADRIAS, INCLUSIVE FERRAGENS</t>
  </si>
  <si>
    <t>6.3.11</t>
  </si>
  <si>
    <t>FNDE 144</t>
  </si>
  <si>
    <t>PORTA DE CORRER - PA11- 230 X 240 CM EM CHAPA DE ALUMÍNIO COM VENEZIANA - CONFORME PROJETO DE ESQUADRIAS, INCLUSIVE FERRAGENS</t>
  </si>
  <si>
    <t>6.4</t>
  </si>
  <si>
    <t>JANELAS DE ALUMÍNIO</t>
  </si>
  <si>
    <t>6.4.1</t>
  </si>
  <si>
    <t>FNDE 145</t>
  </si>
  <si>
    <t>JANELA DE ALUMÍNIO - JA-1 - 210 X 130 CM COMPLETA, CONFORME PROJETO DE ESQUADRIAS - GUILHOTINA - INCLUSO VIDRO</t>
  </si>
  <si>
    <t>6.4.2</t>
  </si>
  <si>
    <t>FNDE 146</t>
  </si>
  <si>
    <t>JANELA DE ALUMÍNIO - JA-2 - 150 X 140 CM COMPLETA, CONFORME PROJETO DE ESQUADRIAS - CORRER - INCLUSO VIDRO</t>
  </si>
  <si>
    <t>6.4.3</t>
  </si>
  <si>
    <t>FNDE 147</t>
  </si>
  <si>
    <t>JANELA DE ALUMÍNIO - JA-3 - 280 X 205 CM COMPLETA, CONFORME PROJETO DE ESQUADRIAS - CORRER COM BANDEIRA - INCLUSO VIDRO</t>
  </si>
  <si>
    <t>6.4.4</t>
  </si>
  <si>
    <t>FNDE 148</t>
  </si>
  <si>
    <t>JANELA DE ALUMÍNIO - JA-4 - 280 X 185 CM COMPLETA, CONFORME PROJETO DE ESQUADRIAS - CORRER COM BANDEIRA - INCLUSO VIDRO MONILÍTICO</t>
  </si>
  <si>
    <t>6.4.5</t>
  </si>
  <si>
    <t>FNDE 149</t>
  </si>
  <si>
    <t>JANELA DE ALUMÍNIO - JA-5 - 350 X 185 CM COMPLETA, CONFORME PROJETO DE ESQUADRIAS - CORRER COM BANDEIRA - INCLUSO VIDRO</t>
  </si>
  <si>
    <t>6.4.6</t>
  </si>
  <si>
    <t>FNDE 151</t>
  </si>
  <si>
    <t>JANELA DE ALUMÍNIO - JA-6, 350 X 120 CM COMPLETA, CONFORME PROJETO DE ESQUADRIAS - FIXA - INCLUSO VIDRO</t>
  </si>
  <si>
    <t>6.4.7</t>
  </si>
  <si>
    <t>FNDE 152</t>
  </si>
  <si>
    <t>JANELA DE ALUMÍNIO - JA-7 - 280 X 230 CM COMPLETA, CONFORME PROJETO DE ESQUADRIAS - FIXA COM BANDEIRA - INCLUSO VIDRO</t>
  </si>
  <si>
    <t>6.4.8</t>
  </si>
  <si>
    <t>FNDE 153</t>
  </si>
  <si>
    <t>JANELA DE ALUMÍNIO - JA-8, 700 X 290 CM COMPLETA, CONFORME PROJETO DE ESQUADRIAS - FIXA COM BANDEIRA - INCLUSO VIDRO</t>
  </si>
  <si>
    <t>6.4.9</t>
  </si>
  <si>
    <t>FNDE 154</t>
  </si>
  <si>
    <t>JANELA DE ALUMÍNIO - JA-9 - 85 X 210 CM COMPLETA, CONFORME PROJETO DE ESQUADRIAS MAXIM-AR - INCLUSO VIDRO</t>
  </si>
  <si>
    <t>6.4.10</t>
  </si>
  <si>
    <t>FNDE 155</t>
  </si>
  <si>
    <t>JANELA DE ALUMÍNIO - JA-10 - 150 X 60 CM COMPLETA, CONFORME PROJETO DE ESQUADRIAS - MAXIM-AR - INCLUSO VIDRO</t>
  </si>
  <si>
    <t>6.4.11</t>
  </si>
  <si>
    <t>FNDE 156</t>
  </si>
  <si>
    <t>JANELA DE ALUMÍNIO - JA-11 - 150 X 80 CM COMPLETA, CONFORME PROJETO DE ESQUADRIAS - MAXIM-AR - INCLUSO VIDRO</t>
  </si>
  <si>
    <t>6.4.12</t>
  </si>
  <si>
    <t>FNDE 157</t>
  </si>
  <si>
    <t>JANELA DE ALUMÍNIO - JA-12 - 280 X 80 CM COMPLETA, CONFORME PROJETO DE ESQUADRIAS - MAXIM-AR - INCLUSO VIDRO</t>
  </si>
  <si>
    <t>6.4.13</t>
  </si>
  <si>
    <t>FNDE 158</t>
  </si>
  <si>
    <t>JANELA DE ALUMÍNIO - JA-13 - 280 X 60 CM COMPLETA, CONFORME PROJETO DE ESQUADRIAS - MAXIM-AR - INCLUSO VIDRO</t>
  </si>
  <si>
    <t>6.4.14</t>
  </si>
  <si>
    <t>FNDE 159</t>
  </si>
  <si>
    <t>JANELA DE ALUMÍNIO - JA-14 - 280 X 185 CM COMPLETA, CONFORME PROJETO DE ESQUADRIAS - MAXIM-AR - INCLUSO VIDRO MONOLÍTICO</t>
  </si>
  <si>
    <t>6.4.15</t>
  </si>
  <si>
    <t>FNDE 160</t>
  </si>
  <si>
    <t>JANELA DE ALUMÍNIO - JA-15 - 350 X 80 CM COMPLETA, CONFORME PROJETO DE ESQUADRIAS - MAXIM-AR -INCLUSO VIDRO</t>
  </si>
  <si>
    <t>6.4.16</t>
  </si>
  <si>
    <t>FNDE 05</t>
  </si>
  <si>
    <t>TELA TIPO MOSQUITEIRO - FIXADA NA ESQUADRIA - CONFORME PROJETO DE ESQUADRIAS</t>
  </si>
  <si>
    <t>6.5</t>
  </si>
  <si>
    <t>VIDROS</t>
  </si>
  <si>
    <t>6.5.1</t>
  </si>
  <si>
    <t>FNDE 12</t>
  </si>
  <si>
    <t>ESPELHO CRISTAL, ESPESSURA 4MM, COM PARAFUSOS DE FIXAÇÃO, SEM MOLDURA</t>
  </si>
  <si>
    <t>6.6</t>
  </si>
  <si>
    <t>ESQUADRIA - GERAL</t>
  </si>
  <si>
    <t>6.6.1</t>
  </si>
  <si>
    <t>FNDE 100</t>
  </si>
  <si>
    <t>P01 - PORTÃO METÁLICO DE ABRIR, 3,50 X 2,20 M, COM CHAPA METÁLICA CARBONO PERFURADA, INCLUSO PINTURA, CONFORME PROJETO DE ESQUADRIAS</t>
  </si>
  <si>
    <t>6.6.2</t>
  </si>
  <si>
    <t>FNDE 102</t>
  </si>
  <si>
    <t>P02 - PORTÃO METÁLICO TIPO GRADIL 3,40 X 2,38 M , MALHA 5 X 20CM - FIO 5,00MM, REVESTIDOS EM POLIESTER POR PROCESSO DE PINTURA ELETROSTÁTICA (GRADIL), NA COR BRANCA - FORNECIMENTO E INSTALAÇÃO</t>
  </si>
  <si>
    <t>6.6.3</t>
  </si>
  <si>
    <t>FNDE 101</t>
  </si>
  <si>
    <t>P03 - PORTÃO METÁLICO DE ABRIR, 1,80 X 1,80 M, COM CHAPA METÁLICA CARBONO PERFURADA, INCLUSO PINTURA, CONFORME PROJETO DE ESQUADRIAS</t>
  </si>
  <si>
    <t>6.6.4</t>
  </si>
  <si>
    <t>FNDE 103</t>
  </si>
  <si>
    <t>P04 - PORTÃO METÁLICO NYLOFOR 0,90 X 2,03 M , MALHA 5 X 20CM - FIO 5,00MM, REVESTIDOS EM POLIESTER POR PROCESSO DE PINTURA ELETROSTÁTICA (GRADIL), NA COR BRANCA - FORNECIMENTO E INSTALAÇÃO</t>
  </si>
  <si>
    <t>6.6.5</t>
  </si>
  <si>
    <t>FNDE 105</t>
  </si>
  <si>
    <t>FECHAMENTO EM CHAPA METÁLICA PERFURADA, INCLUSO PINTURA, CONFORME PROJETO (GR1, GR2)</t>
  </si>
  <si>
    <t>6.6.6</t>
  </si>
  <si>
    <t>FNDE 104</t>
  </si>
  <si>
    <t>GRADIL METÁLICO E TELA DE AÇO GALVANIZADO FIO 12 BWG, MALHA 2" - JARDIM VERTICAL</t>
  </si>
  <si>
    <t>6.6.7</t>
  </si>
  <si>
    <t>FNDE 61</t>
  </si>
  <si>
    <t>FECHAMENTO COM CHAPA METÁLICA PERFURADA, INCLUSO PINTURA, CONFORME PROJETO</t>
  </si>
  <si>
    <t>7</t>
  </si>
  <si>
    <t>SISTEMAS DE COBERTURA</t>
  </si>
  <si>
    <t>7.1</t>
  </si>
  <si>
    <t>7.1.1</t>
  </si>
  <si>
    <t>FNDE 20</t>
  </si>
  <si>
    <t>TELHA TERMOISOLANTE REVESTIDA EM ACO GALVALUME, FACE SUPERIOR TRAPEZOIDAL E FACE INFERIOR PLANA (NAO INCLUI ACESSORIOS DE FIXACAO), REVEST COM ESPESSURA DE 0,50 MM, COM PRE-PINTURA DE COR BRANCA NAS DUAS FACES, NUCLEO EM POLIIOCIANURATO (PIR) COM ESPESSURA DE 50 MM</t>
  </si>
  <si>
    <t>7.1.2</t>
  </si>
  <si>
    <t>FNDE 64</t>
  </si>
  <si>
    <t>CHAPA POLICARBONATO ALVEOLAR CRISTAL ESP.= 6mm</t>
  </si>
  <si>
    <t>7.1.3</t>
  </si>
  <si>
    <t>FNDE 161</t>
  </si>
  <si>
    <t>CALHA EM CHAPA DE AÇO GALVANIZADO (30x15 cm)</t>
  </si>
  <si>
    <t>7.1.4</t>
  </si>
  <si>
    <t>FNDE 162</t>
  </si>
  <si>
    <t>CALHA EM CHAPA DE AÇO GALVANIZADO (35x15cm)</t>
  </si>
  <si>
    <t>7.1.5</t>
  </si>
  <si>
    <t>FNDE 163</t>
  </si>
  <si>
    <t>CALHA EM CHAPA DE AÇO GALVANIZADO (35x20cm)</t>
  </si>
  <si>
    <t>7.1.6</t>
  </si>
  <si>
    <t>FNDE 164</t>
  </si>
  <si>
    <t>CALHA EM CHAPA DE AÇO GALVANIZADO (42,5x15cm)</t>
  </si>
  <si>
    <t>7.1.7</t>
  </si>
  <si>
    <t>FNDE 165</t>
  </si>
  <si>
    <t>CALHA EM CHAPA DE AÇO GALVANIZADO (45x15cm)</t>
  </si>
  <si>
    <t>7.1.8</t>
  </si>
  <si>
    <t>FNDE 166</t>
  </si>
  <si>
    <t>CALHA EM CHAPA DE AÇO GALVANIZADO (40x20cm)</t>
  </si>
  <si>
    <t>7.1.9</t>
  </si>
  <si>
    <t>FNDE 65</t>
  </si>
  <si>
    <t>CUMEEIRA NORMAL PARA TELHA TRAPEZOIDAL DE AÇO, E = 0,5 MM, INCLUSO ACESSÓRIOS DE FIXAÇÃO E IÇAMENTO</t>
  </si>
  <si>
    <t>7.1.10</t>
  </si>
  <si>
    <t>FNDE 167</t>
  </si>
  <si>
    <t>PINGADEIRA EM CHAPA DE AÇO GALVANIZADO</t>
  </si>
  <si>
    <t>7.1.11</t>
  </si>
  <si>
    <t>FNDE 168</t>
  </si>
  <si>
    <t>RUFO-PINGADEIRA EM CHAPA DE AÇO GALVANIZADO</t>
  </si>
  <si>
    <t>7.1.12</t>
  </si>
  <si>
    <t>FNDE 169</t>
  </si>
  <si>
    <t>RUFO EM CHAPA DE AÇO GALVANIZADO</t>
  </si>
  <si>
    <t>7.1.13</t>
  </si>
  <si>
    <t>FNDE 170</t>
  </si>
  <si>
    <t>CONTRA-RUFO LATERAL ACABAMENTO CALHA EM CHAPA METÁLICA DOBRADA, DESENVOLVIMENTO 39 CM</t>
  </si>
  <si>
    <t>7.2</t>
  </si>
  <si>
    <t>QUADRA</t>
  </si>
  <si>
    <t>7.2.1</t>
  </si>
  <si>
    <t>94213</t>
  </si>
  <si>
    <t>TELHAMENTO COM TELHA DE AÇO/ALUMÍNIO E = 0,5 MM, COM ATÉ 2 ÁGUAS, INCLUSO IÇAMENTO. AF_07/2019</t>
  </si>
  <si>
    <t>7.2.2</t>
  </si>
  <si>
    <t>7.2.3</t>
  </si>
  <si>
    <t>FNDE 171</t>
  </si>
  <si>
    <t>TELHAMENTO COM TELHA DE AÇO/ALUMÍNIO E = 0,5 MM, TELHA METÁLICA PERFURADA PARA FECHAMENTO, INCLUSO IÇAMENTO</t>
  </si>
  <si>
    <t>8</t>
  </si>
  <si>
    <t>IMPERMEABILIZAÇÃO</t>
  </si>
  <si>
    <t>8.1</t>
  </si>
  <si>
    <t>FNDE 172</t>
  </si>
  <si>
    <t>IMPERMEABILIZAÇÃO DE VIGA BALDRAME COM EMULSÃO ASFÁLTICA, 2 DEMÃOS</t>
  </si>
  <si>
    <t>8.2</t>
  </si>
  <si>
    <t>FNDE 173</t>
  </si>
  <si>
    <t>IMPERMEABILIZAÇÃO DA LAJE COM EMULSÃO ASFÁLTICA, 2 DEMÃOS</t>
  </si>
  <si>
    <t>8.3</t>
  </si>
  <si>
    <t>FNDE 174</t>
  </si>
  <si>
    <t>IMPERMEABILIZAÇÃO DE PISO COM EMULSÃO ASFÁLTICA, 2 DEMÃOS</t>
  </si>
  <si>
    <t>8.4</t>
  </si>
  <si>
    <t>FNDE 175</t>
  </si>
  <si>
    <t>IMPERMEABILIZAÇÃO DA PAREDE COM EMULSÃO ASFÁLTICA, 2 DEMÃOS</t>
  </si>
  <si>
    <t>8.5</t>
  </si>
  <si>
    <t>87755</t>
  </si>
  <si>
    <t>CONTRAPISO EM ARGAMASSA TRAÇO 1:4 (CIMENTO E AREIA), PREPARO MECÂNICO COM BETONEIRA 400 L, APLICADO EM ÁREAS MOLHADAS SOBRE IMPERMEABILIZAÇÃO, ACABAMENTO NÃO REFORÇADO, ESPESSURA 3CM. AF_07/2021</t>
  </si>
  <si>
    <t>8.6</t>
  </si>
  <si>
    <t>98565</t>
  </si>
  <si>
    <t>PROTEÇÃO MECÂNICA DE SUPERFICIE HORIZONTAL COM ARGAMASSA DE CIMENTO E AREIA, TRAÇO 1:3, E=3CM. AF_09/2023</t>
  </si>
  <si>
    <t>9</t>
  </si>
  <si>
    <t>REVESTIMENTOS INTERNO E EXTERNO</t>
  </si>
  <si>
    <t>9.1</t>
  </si>
  <si>
    <t>9.1.1</t>
  </si>
  <si>
    <t>FNDE 176</t>
  </si>
  <si>
    <t>CHAPISCO APLICADO EM ALVENARIAS E ESTRUTURAS DE CONCRETO EXTERNAS, COM COLHER DE PEDREIRO. ARGAMASSA TRAÇO 1:3 COM PREPARO EM BETONEIRA 400L. - EXTERNO</t>
  </si>
  <si>
    <t>9.1.2</t>
  </si>
  <si>
    <t>FNDE 177</t>
  </si>
  <si>
    <t>CHAPISCO APLICADO EM ALVENARIAS E ESTRUTURAS DE CONCRETO EXTERNAS, COM COLHER DE PEDREIRO. ARGAMASSA TRAÇO 1:3 COM PREPARO EM BETONEIRA 400L. - INTERNO</t>
  </si>
  <si>
    <t>9.1.3</t>
  </si>
  <si>
    <t>FNDE 178</t>
  </si>
  <si>
    <t>EMBOÇO OU MASSA ÚNICA EM ARGAMASSA TRAÇO 1:2:8, PREPARO MECÂNICO COM BETONEIRA 400 L, APLICADA MANUALMENTE EM PANOS CEGOS - REVESTIMENTO INTERNO (SEM PRESENÇA DE VÃOS), ESPESSURA DE 25 MM</t>
  </si>
  <si>
    <t>9.1.4</t>
  </si>
  <si>
    <t>FNDE 179</t>
  </si>
  <si>
    <t>EMBOÇO OU MASSA ÚNICA EM ARGAMASSA TRAÇO 1:2:8, PREPARO MECÂNICO COM BETONEIRA 400 L, APLICADA MANUALMENTE EM PANOS CEGOS - REVESTIMENTO EXTERNO (SEM PRESENÇA DE VÃOS), ESPESSURA DE 25 MM</t>
  </si>
  <si>
    <t>9.1.5</t>
  </si>
  <si>
    <t>87273</t>
  </si>
  <si>
    <t>REVESTIMENTO CERÂMICO PARA PAREDES INTERNAS COM PLACAS TIPO ESMALTADA DE DIMENSÕES 33X45 CM APLICADAS NA ALTURA INTEIRA DAS PAREDES. AF_02/2023_PE</t>
  </si>
  <si>
    <t>9.1.6</t>
  </si>
  <si>
    <t>FNDE 180</t>
  </si>
  <si>
    <t>REVESTIMENTO CERÂMICO PARA PAREDES COM PLACAS TIPO ESMALTADA EXTRA DE DIMENSÕES 10X10 CM, COR CINZA CLAROAPLICADAS NA ALTURA INTEIRA DAS PAREDES.</t>
  </si>
  <si>
    <t>9.1.7</t>
  </si>
  <si>
    <t>FNDE 181</t>
  </si>
  <si>
    <t>REVESTIMENTO CERÂMICO PARA PAREDES COM PLACAS TIPO ESMALTADA EXTRA DE DIMENSÕES 10X10 CM, COR LARANJA APLICADAS NA ALTURA INTEIRA DAS PAREDES.</t>
  </si>
  <si>
    <t>9.1.8</t>
  </si>
  <si>
    <t>FNDE 245</t>
  </si>
  <si>
    <t>RODA MEIO EM MADEIRA, ALTURA 7CM, FIXADO COM COLA</t>
  </si>
  <si>
    <t>9.1.9</t>
  </si>
  <si>
    <t>96114</t>
  </si>
  <si>
    <t>FORRO EM DRYWALL, PARA AMBIENTES COMERCIAIS, INCLUSIVE ESTRUTURA BIRECIONAL DE FIXAÇÃO. AF_08/2023_PS</t>
  </si>
  <si>
    <t>9.1.10</t>
  </si>
  <si>
    <t>FNDE 18</t>
  </si>
  <si>
    <t>FORRO DE FIBRA MINERAL EM PLACAS DE 625 X 625 MM, E = 15 MM, BORDA RETA, COM PINTURA ANTIMOFO, APOIADO EM PERFIL DE ACO GALVANIZADO COM 24 MM DE BASE - INSTALADO</t>
  </si>
  <si>
    <t>9.1.11</t>
  </si>
  <si>
    <t>FNDE 66</t>
  </si>
  <si>
    <t>FORRO DE TELA ONDULADA EM ARAME GALVANIZADO - COR NATURAL</t>
  </si>
  <si>
    <t>9.2</t>
  </si>
  <si>
    <t>MURETA</t>
  </si>
  <si>
    <t>9.2.1</t>
  </si>
  <si>
    <t>87879</t>
  </si>
  <si>
    <t>CHAPISCO APLICADO EM ALVENARIAS E ESTRUTURAS DE CONCRETO INTERNAS, COM COLHER DE PEDREIRO. ARGAMASSA TRAÇO 1:3 COM PREPARO EM BETONEIRA 400L. AF_10/2022</t>
  </si>
  <si>
    <t>9.2.2</t>
  </si>
  <si>
    <t>87792</t>
  </si>
  <si>
    <t>EMBOÇO OU MASSA ÚNICA EM ARGAMASSA TRAÇO 1:2:8, PREPARO MECÂNICO COM BETONEIRA 400 L, APLICADA MANUALMENTE EM PANOS CEGOS DE FACHADA (SEM PRESENÇA DE VÃOS), ESPESSURA DE 25 MM. AF_08/2022</t>
  </si>
  <si>
    <t>10</t>
  </si>
  <si>
    <t>SISTEMAS DE PISOS</t>
  </si>
  <si>
    <t>10.1</t>
  </si>
  <si>
    <t>PAVIMENTAÇÃO INTERNA</t>
  </si>
  <si>
    <t>10.1.1</t>
  </si>
  <si>
    <t>FNDE 182</t>
  </si>
  <si>
    <t>CONTRAPISO DE CONCRETO NÃO-ESTRUTURAL, ESPESSURA 3 CM E PREPARO MECÂNICO</t>
  </si>
  <si>
    <t>10.1.2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</si>
  <si>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</si>
  <si>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</si>
  <si>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10.1.3</t>
  </si>
  <si>
    <t>10.1.4</t>
  </si>
  <si>
    <t>87251</t>
  </si>
  <si>
    <t>REVESTIMENTO CERÂMICO PARA PISO COM PLACAS TIPO ESMALTADA DE DIMENSÕES 45X45 CM APLICADA EM AMBIENTES DE ÁREA MAIOR QUE 10 M2. AF_02/2023_PE</t>
  </si>
  <si>
    <t>10.1.5</t>
  </si>
  <si>
    <t>FNDE 184</t>
  </si>
  <si>
    <t>RODAPÉ CERÂMICO H= 10 CM</t>
  </si>
  <si>
    <t>10.1.6</t>
  </si>
  <si>
    <t>FNDE 185</t>
  </si>
  <si>
    <t>RODAPÉ EM GRANITINA, ALTURA 10CM</t>
  </si>
  <si>
    <t>10.1.7</t>
  </si>
  <si>
    <t>98689</t>
  </si>
  <si>
    <t>SOLEIRA EM GRANITO, LARGURA 15 CM, ESPESSURA 2,0 CM. AF_09/2020</t>
  </si>
  <si>
    <t>10.1.8</t>
  </si>
  <si>
    <t>FNDE 186</t>
  </si>
  <si>
    <t>SOLEIRA EM GRANITO, LARGURA 20 CM, ESPESSURA 2,0 CM</t>
  </si>
  <si>
    <t>10.2</t>
  </si>
  <si>
    <t>PAVIMENTAÇÃO EXTERNA</t>
  </si>
  <si>
    <t>10.2.1</t>
  </si>
  <si>
    <t>98682</t>
  </si>
  <si>
    <t>PISO CIMENTADO, TRAÇO 1:3 (CIMENTO E AREIA), ACABAMENTO RÚSTICO, ESPESSURA 3,0 CM, PREPARO MECÂNICO DA ARGAMASSA. AF_09/2020</t>
  </si>
  <si>
    <t>10.2.2</t>
  </si>
  <si>
    <t>98680</t>
  </si>
  <si>
    <t>PISO CIMENTADO, TRAÇO 1:3 (CIMENTO E AREIA), ACABAMENTO LISO, ESPESSURA 3,0 CM, PREPARO MECÂNICO DA ARGAMASSA. AF_09/2020</t>
  </si>
  <si>
    <t>10.2.3</t>
  </si>
  <si>
    <t>92396</t>
  </si>
  <si>
    <t>EXECUÇÃO DE PASSEIO EM PISO INTERTRAVADO, COM BLOCO RETANGULAR COR NATURAL DE 20 X 10 CM, ESPESSURA 6 CM. AF_10/2022</t>
  </si>
  <si>
    <t>10.2.4</t>
  </si>
  <si>
    <t>92391</t>
  </si>
  <si>
    <t>EXECUÇÃO DE PAVIMENTO EM PISO INTERTRAVADO, COM BLOCO PISOGRAMA DE 35 X 15 CM, ESPESSURA 6 CM. AF_10/2022</t>
  </si>
  <si>
    <t>10.2.5</t>
  </si>
  <si>
    <t>FNDE 189</t>
  </si>
  <si>
    <t>PISO PODOTÁTIL DIRECIONAL, COR VERMELHA, DE CONCRETO, ASSENTADO SOBRE ARGAMASSA</t>
  </si>
  <si>
    <t>10.2.6</t>
  </si>
  <si>
    <t>FNDE 190</t>
  </si>
  <si>
    <t>PISO PODOTÁTIL DE ALERTA, COR VERMELHA, DE CONCRETO, ASSENTADO SOBRE ARGAMASSA</t>
  </si>
  <si>
    <t>10.2.7</t>
  </si>
  <si>
    <t>FNDE 191</t>
  </si>
  <si>
    <t>PISO PODOTÁTIL DE ALERTA, COR AMARELA, DE CONCRETO, ASSENTADO SOBRE ARGAMASSA</t>
  </si>
  <si>
    <t>10.2.8</t>
  </si>
  <si>
    <t>FNDE 10</t>
  </si>
  <si>
    <t>COLCHÃO DRENANTE DE AREIA H= 30 CM</t>
  </si>
  <si>
    <t>10.2.9</t>
  </si>
  <si>
    <t>98504</t>
  </si>
  <si>
    <t>PLANTIO DE GRAMA BATATAIS EM PLACAS. AF_07/2024</t>
  </si>
  <si>
    <t>10.2.10</t>
  </si>
  <si>
    <t>94263</t>
  </si>
  <si>
    <t>GUIA (MEIO-FIO) CONCRETO, MOLDADA IN LOCO EM TRECHO RETO COM EXTRUSORA, 13 CM BASE X 22 CM ALTURA. AF_01/2024</t>
  </si>
  <si>
    <t>11</t>
  </si>
  <si>
    <t>PINTURAS E ACABAMENTOS</t>
  </si>
  <si>
    <t>11.1</t>
  </si>
  <si>
    <t>11.1.1</t>
  </si>
  <si>
    <t>FNDE 192</t>
  </si>
  <si>
    <t>EMASSAMENTO COM MASSA CORRIDA PVA, APLICAÇÃO EM TETO, UMA DEMÃO, LIXAMENTO MANUAL</t>
  </si>
  <si>
    <t>11.1.2</t>
  </si>
  <si>
    <t>88497</t>
  </si>
  <si>
    <t>EMASSAMENTO COM MASSA LÁTEX, APLICAÇÃO EM PAREDE, DUAS DEMÃOS, LIXAMENTO MANUAL. AF_04/2023</t>
  </si>
  <si>
    <t>11.1.3</t>
  </si>
  <si>
    <t>FNDE 193</t>
  </si>
  <si>
    <t>EMASSAMENTO DE PAREDES COM MASSA ACRÍLICA, DUAS DEMÃOS, ÁREAS MOLHADAS</t>
  </si>
  <si>
    <t>11.1.4</t>
  </si>
  <si>
    <t>FNDE 194</t>
  </si>
  <si>
    <t>PINTURA LÁTEX PVA, APLICAÇÃO MANUAL EM PAREDES, DUAS DEMÃOS, COR BRANCO GELO</t>
  </si>
  <si>
    <t>11.1.5</t>
  </si>
  <si>
    <t>FNDE 195</t>
  </si>
  <si>
    <t>PINTURA LÁTEX PVA, APLICAÇÃO MANUAL EM PAREDES, DUAS DEMÃOS, COR BRANCO NEVE - PLACA CIMENTÍCIA/PLATIBANDA</t>
  </si>
  <si>
    <t>11.1.6</t>
  </si>
  <si>
    <t>88488</t>
  </si>
  <si>
    <t>PINTURA LÁTEX PVA, APLICAÇÃO MANUAL EM TETO, DUAS DEMÃOS</t>
  </si>
  <si>
    <t>11.1.7</t>
  </si>
  <si>
    <t>FNDE 196</t>
  </si>
  <si>
    <t>PINTURA LÁTEX ACRÍLICA, SOBRE REBOCO LISO, COR CINZA CLARO, APLICAÇÃO MANUAL EM PAREDES, DUAS DEMÃOS</t>
  </si>
  <si>
    <t>11.1.8</t>
  </si>
  <si>
    <t>FNDE 197</t>
  </si>
  <si>
    <t>PINTURA LÁTEX ACRÍLICA, SOBRE REBOCO LISO, COR LARANJA, APLICAÇÃO MANUAL EM PAREDES, DUAS DEMÃOS</t>
  </si>
  <si>
    <t>11.1.9</t>
  </si>
  <si>
    <t>FNDE 198</t>
  </si>
  <si>
    <t>PINTURA LÁTEX ACRÍLICA, SOBRE MASSA ACRÍLICA, COR BRANCO GELO, AREAS MOLHADAS</t>
  </si>
  <si>
    <t>11.1.10</t>
  </si>
  <si>
    <t>FNDE 200</t>
  </si>
  <si>
    <t>PINTURA EM ESMALTE SINTÉTICO EM ESQUADRIAS DE MADEIRA, 2 DEMÃOS</t>
  </si>
  <si>
    <t>11.1.11</t>
  </si>
  <si>
    <t>FNDE 201</t>
  </si>
  <si>
    <t>PINTURA EM ESMALTE SINTÉTICO EM RODAMEIO DE MADEIRA, 2 DEMÃOS - COR BRANCO</t>
  </si>
  <si>
    <t>11.1.12</t>
  </si>
  <si>
    <t>FNDE 199</t>
  </si>
  <si>
    <t>PINTURA LÁTEX ACRÍLICA SOBRE PAREDES EXTERNAS, COR LARANJA, APLICAÇÃO MANUAL EM PAREDES, DUAS DEMÃOS</t>
  </si>
  <si>
    <t>11.1.13</t>
  </si>
  <si>
    <t>FNDE 202</t>
  </si>
  <si>
    <t>TEXTURA ACRÍLICA, COR BRANCA, APLICAÇÃO MANUAL EM PAREDE EXTERNA, UMA DEMÃO</t>
  </si>
  <si>
    <t>11.1.14</t>
  </si>
  <si>
    <t>FNDE 203</t>
  </si>
  <si>
    <t>TEXTURA ACRÍLICA, COR CINZA CLARO, APLICAÇÃO MANUAL EM PAREDE EXTERNA, UMA DEMÃO</t>
  </si>
  <si>
    <t>11.1.15</t>
  </si>
  <si>
    <t>FNDE 204</t>
  </si>
  <si>
    <t>TEXTURA ACRÍLICA, COR CINZA ESCURO, APLICAÇÃO MANUAL EM PAREDE EXTERNA, UMA DEMÃO</t>
  </si>
  <si>
    <t>11.2</t>
  </si>
  <si>
    <t>11.2.1</t>
  </si>
  <si>
    <t>11.2.2</t>
  </si>
  <si>
    <t>11.3</t>
  </si>
  <si>
    <t>DIVERSOS</t>
  </si>
  <si>
    <t>11.3.1</t>
  </si>
  <si>
    <t>11.3.1.1</t>
  </si>
  <si>
    <t>100724</t>
  </si>
  <si>
    <t>PINTURA COM TINTA ALQUÍDICA DE FUNDO E ACABAMENTO (ESMALTE SINTÉTICO GRAFITE) APLICADA A ROLO OU PINCEL SOBRE PERFIL METÁLICO EXECUTADO EM FÁBRICA (POR DEMÃO). AF_01/2020</t>
  </si>
  <si>
    <t>11.3.2</t>
  </si>
  <si>
    <t>11.3.2.1</t>
  </si>
  <si>
    <t>102494</t>
  </si>
  <si>
    <t>PINTURA DE PISO COM TINTA EPÓXI, APLICAÇÃO MANUAL, 2 DEMÃOS, INCLUSO PRIMER EPÓXI. AF_05/2021</t>
  </si>
  <si>
    <t>12</t>
  </si>
  <si>
    <t>INSTALAÇÃO HIDRÁULICA</t>
  </si>
  <si>
    <t>12.1</t>
  </si>
  <si>
    <t>TUBULAÇÕES E CONEXÕES DE PVC RÍGIDO</t>
  </si>
  <si>
    <t>12.1.1</t>
  </si>
  <si>
    <t>89356</t>
  </si>
  <si>
    <t>TUBO, PVC, SOLDÁVEL, DE 25MM, INSTALADO EM RAMAL OU SUB-RAMAL DE ÁGUA - FORNECIMENTO E INSTALAÇÃO. AF_06/2022</t>
  </si>
  <si>
    <t>12.1.2</t>
  </si>
  <si>
    <t>89357</t>
  </si>
  <si>
    <t>TUBO, PVC, SOLDÁVEL, DE 32MM, INSTALADO EM RAMAL OU SUB-RAMAL DE ÁGUA - FORNECIMENTO E INSTALAÇÃO. AF_06/2022</t>
  </si>
  <si>
    <t>12.1.3</t>
  </si>
  <si>
    <t>103979</t>
  </si>
  <si>
    <t>TUBO, PVC, SOLDÁVEL, DE 50MM, INSTALADO EM RAMAL DE DISTRIBUIÇÃO DE ÁGUA - FORNECIMENTO E INSTALAÇÃO. AF_06/2022</t>
  </si>
  <si>
    <t>12.1.4</t>
  </si>
  <si>
    <t>89450</t>
  </si>
  <si>
    <t>TUBO, PVC, SOLDÁVEL, DE 60MM, INSTALADO EM PRUMADA DE ÁGUA - FORNECIMENTO E INSTALAÇÃO. AF_06/2022</t>
  </si>
  <si>
    <t>12.1.5</t>
  </si>
  <si>
    <t>89451</t>
  </si>
  <si>
    <t>TUBO, PVC, SOLDÁVEL, DE 75MM, INSTALADO EM PRUMADA DE ÁGUA - FORNECIMENTO E INSTALAÇÃO. AF_06/2022</t>
  </si>
  <si>
    <t>12.1.6</t>
  </si>
  <si>
    <t>89429</t>
  </si>
  <si>
    <t>ADAPTADOR CURTO COM BOLSA E ROSCA PARA REGISTRO, PVC, SOLDÁVEL, DN 25MM X 3/4 , INSTALADO EM RAMAL DE DISTRIBUIÇÃO DE ÁGUA - FORNECIMENTO E INSTALAÇÃO. AF_06/2022</t>
  </si>
  <si>
    <t>12.1.7</t>
  </si>
  <si>
    <t>89553</t>
  </si>
  <si>
    <t>ADAPTADOR CURTO COM BOLSA E ROSCA PARA REGISTRO, PVC, SOLDÁVEL, DN 32MM X 1 , INSTALADO EM PRUMADA DE ÁGUA - FORNECIMENTO E INSTALAÇÃO. AF_06/2022</t>
  </si>
  <si>
    <t>12.1.8</t>
  </si>
  <si>
    <t>104001</t>
  </si>
  <si>
    <t>ADAPTADOR CURTO COM BOLSA E ROSCA PARA REGISTRO, PVC, SOLDÁVEL, DN 50MM X 1.1/2", INSTALADO EM RAMAL DE DISTRIBUIÇÃO DE ÁGUA - FORNECIMENTO E INSTALAÇÃO. AF_06/2022</t>
  </si>
  <si>
    <t>12.1.9</t>
  </si>
  <si>
    <t>104002</t>
  </si>
  <si>
    <t>ADAPTADOR CURTO COM BOLSA E ROSCA PARA REGISTRO, PVC, SOLDÁVEL, DN 50MM X 1.1/4", INSTALADO EM RAMAL DE DISTRIBUIÇÃO DE ÁGUA - FORNECIMENTO E INSTALAÇÃO. AF_06/2022</t>
  </si>
  <si>
    <t>12.1.10</t>
  </si>
  <si>
    <t>89610</t>
  </si>
  <si>
    <t>ADAPTADOR CURTO COM BOLSA E ROSCA PARA REGISTRO, PVC, SOLDÁVEL, DN 60MM X 2 , INSTALADO EM PRUMADA DE ÁGUA - FORNECIMENTO E INSTALAÇÃO. AF_06/2022</t>
  </si>
  <si>
    <t>12.1.11</t>
  </si>
  <si>
    <t>89613</t>
  </si>
  <si>
    <t>ADAPTADOR CURTO COM BOLSA E ROSCA PARA REGISTRO, PVC, SOLDÁVEL, DN 75MM X 2.1/2", INSTALADO EM PRUMADA DE ÁGUA - FORNECIMENTO E INSTALAÇÃO. AF_12/2014</t>
  </si>
  <si>
    <t>12.1.12</t>
  </si>
  <si>
    <t>103953</t>
  </si>
  <si>
    <t>BUCHA DE REDUÇÃO, CURTA, PVC, SOLDÁVEL, DN 32 X 25 MM, INSTALADO EM RAMAL DE DISTRIBUIÇÃO DE ÁGUA - FORNECIMENTO E INSTALAÇÃO. AF_06/2022</t>
  </si>
  <si>
    <t>12.1.13</t>
  </si>
  <si>
    <t>103959</t>
  </si>
  <si>
    <t>BUCHA DE REDUÇÃO, CURTA, PVC, SOLDÁVEL, DN 60 X 50 MM, INSTALADO EM PRUMADA DE ÁGUA - FORNECIMENTO E INSTALAÇÃO. AF_06/2022</t>
  </si>
  <si>
    <t>12.1.14</t>
  </si>
  <si>
    <t>FNDE 205</t>
  </si>
  <si>
    <t>BUCHA DE REDUÇÃO, CURTA, PVC, SOLDÁVEL, DN 75 X 60 MM, INSTALADO EM PRUMADA DE ÁGUA - FORNECIMENTO E INSTALAÇÃO</t>
  </si>
  <si>
    <t>12.1.15</t>
  </si>
  <si>
    <t>103999</t>
  </si>
  <si>
    <t>BUCHA DE REDUÇÃO, LONGA, PVC, SOLDÁVEL, DN 50 X 25 MM, INSTALADO EM RAMAL DE DISTRIBUIÇÃO DE ÁGUA - FORNECIMENTO E INSTALAÇÃO. AF_06/2022</t>
  </si>
  <si>
    <t>12.1.16</t>
  </si>
  <si>
    <t>FNDE 206</t>
  </si>
  <si>
    <t>BUCHA DE REDUÇÃO, LONGA, PVC, SOLDÁVEL, DN 50 X 32 MM, INSTALADO EM RAMAL DE DISTRIBUIÇÃO DE ÁGUA - FORNECIMENTO E INSTALAÇÃO.</t>
  </si>
  <si>
    <t>12.1.17</t>
  </si>
  <si>
    <t>103968</t>
  </si>
  <si>
    <t>BUCHA DE REDUÇÃO, LONGA, PVC, SOLDÁVEL, DN 60 X 25 MM, INSTALADO EM PRUMADA DE ÁGUA - FORNECIMENTO E INSTALAÇÃO. AF_06/2022</t>
  </si>
  <si>
    <t>12.1.18</t>
  </si>
  <si>
    <t>103969</t>
  </si>
  <si>
    <t>BUCHA DE REDUÇÃO, LONGA, PVC, SOLDÁVEL, DN 60 X 32 MM, INSTALADO EM PRUMADA DE ÁGUA - FORNECIMENTO E INSTALAÇÃO. AF_06/2022</t>
  </si>
  <si>
    <t>12.1.19</t>
  </si>
  <si>
    <t>89380</t>
  </si>
  <si>
    <t>LUVA DE REDUÇÃO, PVC, SOLDÁVEL, DN 32MM X 25MM, INSTALADO EM RAMAL OU SUB-RAMAL DE ÁGUA - FORNECIMENTO E INSTALAÇÃO. AF_06/2022</t>
  </si>
  <si>
    <t>12.1.20</t>
  </si>
  <si>
    <t>89541</t>
  </si>
  <si>
    <t>LUVA, PVC, SOLDÁVEL, DN 32MM, INSTALADO EM PRUMADA DE ÁGUA - FORNECIMENTO E INSTALAÇÃO. AF_06/2022</t>
  </si>
  <si>
    <t>12.1.21</t>
  </si>
  <si>
    <t>89597</t>
  </si>
  <si>
    <t>LUVA, PVC, SOLDÁVEL, DN 60MM, INSTALADO EM PRUMADA DE ÁGUA - FORNECIMENTO E INSTALAÇÃO. AF_06/2022</t>
  </si>
  <si>
    <t>12.1.22</t>
  </si>
  <si>
    <t>89362</t>
  </si>
  <si>
    <t>JOELHO 90 GRAUS, PVC, SOLDÁVEL, DN 25MM, INSTALADO EM RAMAL OU SUB-RAMAL DE ÁGUA - FORNECIMENTO E INSTALAÇÃO. AF_06/2022</t>
  </si>
  <si>
    <t>12.1.23</t>
  </si>
  <si>
    <t>89367</t>
  </si>
  <si>
    <t>JOELHO 90 GRAUS, PVC, SOLDÁVEL, DN 32MM, INSTALADO EM RAMAL OU SUB-RAMAL DE ÁGUA - FORNECIMENTO E INSTALAÇÃO. AF_06/2022</t>
  </si>
  <si>
    <t>12.1.24</t>
  </si>
  <si>
    <t>89501</t>
  </si>
  <si>
    <t>JOELHO 90 GRAUS, PVC, SOLDÁVEL, DN 50MM, INSTALADO EM PRUMADA DE ÁGUA - FORNECIMENTO E INSTALAÇÃO. AF_06/2022</t>
  </si>
  <si>
    <t>12.1.25</t>
  </si>
  <si>
    <t>89505</t>
  </si>
  <si>
    <t>JOELHO 90 GRAUS, PVC, SOLDÁVEL, DN 60MM, INSTALADO EM PRUMADA DE ÁGUA - FORNECIMENTO E INSTALAÇÃO. AF_06/2022</t>
  </si>
  <si>
    <t>12.1.26</t>
  </si>
  <si>
    <t>89513</t>
  </si>
  <si>
    <t>JOELHO 90 GRAUS, PVC, SOLDÁVEL, DN 75MM, INSTALADO EM PRUMADA DE ÁGUA - FORNECIMENTO E INSTALAÇÃO. AF_06/2022</t>
  </si>
  <si>
    <t>12.1.27</t>
  </si>
  <si>
    <t>89366</t>
  </si>
  <si>
    <t>JOELHO 90 GRAUS COM BUCHA DE LATÃO, PVC, SOLDÁVEL, DN 25MM, X 3/4 INSTALADO EM RAMAL OU SUB-RAMAL DE ÁGUA - FORNECIMENTO E INSTALAÇÃO. AF_06/2022</t>
  </si>
  <si>
    <t>12.1.28</t>
  </si>
  <si>
    <t>90373</t>
  </si>
  <si>
    <t>JOELHO 90 GRAUS COM BUCHA DE LATÃO, PVC, SOLDÁVEL, DN 25MM, X 1/2 INSTALADO EM RAMAL OU SUB-RAMAL DE ÁGUA - FORNECIMENTO E INSTALAÇÃO. AF_06/2022</t>
  </si>
  <si>
    <t>12.1.29</t>
  </si>
  <si>
    <t>89440</t>
  </si>
  <si>
    <t>TE, PVC, SOLDÁVEL, DN 25MM, INSTALADO EM RAMAL DE DISTRIBUIÇÃO DE ÁGUA - FORNECIMENTO E INSTALAÇÃO. AF_06/2022</t>
  </si>
  <si>
    <t>12.1.30</t>
  </si>
  <si>
    <t>89443</t>
  </si>
  <si>
    <t>TE, PVC, SOLDÁVEL, DN 32MM, INSTALADO EM RAMAL DE DISTRIBUIÇÃO DE ÁGUA - FORNECIMENTO E INSTALAÇÃO. AF_06/2022</t>
  </si>
  <si>
    <t>12.1.31</t>
  </si>
  <si>
    <t>89625</t>
  </si>
  <si>
    <t>TE, PVC, SOLDÁVEL, DN 50MM, INSTALADO EM PRUMADA DE ÁGUA - FORNECIMENTO E INSTALAÇÃO. AF_06/2022</t>
  </si>
  <si>
    <t>12.1.32</t>
  </si>
  <si>
    <t>89628</t>
  </si>
  <si>
    <t>TE, PVC, SOLDÁVEL, DN 60MM, INSTALADO EM PRUMADA DE ÁGUA - FORNECIMENTO E INSTALAÇÃO. AF_06/2022</t>
  </si>
  <si>
    <t>12.1.33</t>
  </si>
  <si>
    <t>89629</t>
  </si>
  <si>
    <t>TE, PVC, SOLDÁVEL, DN 75MM, INSTALADO EM PRUMADA DE ÁGUA - FORNECIMENTO E INSTALAÇÃO. AF_06/2022</t>
  </si>
  <si>
    <t>12.1.34</t>
  </si>
  <si>
    <t>89622</t>
  </si>
  <si>
    <t>TÊ DE REDUÇÃO, PVC, SOLDÁVEL, DN 32MM X 25MM, INSTALADO EM PRUMADA DE ÁGUA - FORNECIMENTO E INSTALAÇÃO. AF_06/2022</t>
  </si>
  <si>
    <t>12.1.35</t>
  </si>
  <si>
    <t>89627</t>
  </si>
  <si>
    <t>TÊ DE REDUÇÃO, PVC, SOLDÁVEL, DN 50MM X 25MM, INSTALADO EM PRUMADA DE ÁGUA - FORNECIMENTO E INSTALAÇÃO. AF_06/2022</t>
  </si>
  <si>
    <t>12.1.36</t>
  </si>
  <si>
    <t>FNDE 207</t>
  </si>
  <si>
    <t>TÊ DE REDUÇÃO, PVC, SOLDÁVEL, DN 50MM X 32 MM, INSTALADO EM PRUMADA DE ÁGUA - FORNECIMENTO E INSTALAÇÃO.</t>
  </si>
  <si>
    <t>12.1.37</t>
  </si>
  <si>
    <t>FNDE 208</t>
  </si>
  <si>
    <t>TÊ DE REDUÇÃO, PVC, SOLDÁVEL, DN 75MM X 60 MM, INSTALADO EM PRUMADA DE ÁGUA - FORNECIMENTO E INSTALAÇÃO.</t>
  </si>
  <si>
    <t>12.1.38</t>
  </si>
  <si>
    <t>89396</t>
  </si>
  <si>
    <t>TÊ COM BUCHA DE LATÃO NA BOLSA CENTRAL, PVC, SOLDÁVEL, DN 25MM X 1/2 , INSTALADO EM RAMAL OU SUB-RAMAL DE ÁGUA - FORNECIMENTO E INSTALAÇÃO. AF_06/2022</t>
  </si>
  <si>
    <t>12.1.39</t>
  </si>
  <si>
    <t>90374</t>
  </si>
  <si>
    <t>TÊ COM BUCHA DE LATÃO NA BOLSA CENTRAL, PVC, SOLDÁVEL, DN 25MM X 3/4 , INSTALADO EM RAMAL OU SUB-RAMAL DE ÁGUA - FORNECIMENTO E INSTALAÇÃO. AF_06/2022</t>
  </si>
  <si>
    <t>12.2</t>
  </si>
  <si>
    <t>TUBULAÇÕES E CONEXÕES - METAIS</t>
  </si>
  <si>
    <t>12.2.1</t>
  </si>
  <si>
    <t>94495</t>
  </si>
  <si>
    <t>REGISTRO DE GAVETA BRUTO, LATÃO, ROSCÁVEL, 1" - FORNECIMENTO E INSTALAÇÃO. AF_08/2021</t>
  </si>
  <si>
    <t>12.2.2</t>
  </si>
  <si>
    <t>94499</t>
  </si>
  <si>
    <t>REGISTRO DE GAVETA BRUTO, LATÃO, ROSCÁVEL, 2 1/2" - FORNECIMENTO E INSTALAÇÃO. AF_08/2021</t>
  </si>
  <si>
    <t>12.2.3</t>
  </si>
  <si>
    <t>94498</t>
  </si>
  <si>
    <t>REGISTRO DE GAVETA BRUTO, LATÃO, ROSCÁVEL, 2" - FORNECIMENTO E INSTALAÇÃO. AF_08/2021</t>
  </si>
  <si>
    <t>12.2.4</t>
  </si>
  <si>
    <t>94794</t>
  </si>
  <si>
    <t>REGISTRO DE GAVETA BRUTO, LATÃO, ROSCÁVEL, 1 1/2", COM ACABAMENTO E CANOPLA CROMADOS - FORNECIMENTO E INSTALAÇÃO. AF_08/2021</t>
  </si>
  <si>
    <t>12.2.5</t>
  </si>
  <si>
    <t>89987</t>
  </si>
  <si>
    <t>REGISTRO DE GAVETA BRUTO, LATÃO, ROSCÁVEL, 3/4", COM ACABAMENTO E CANOPLA CROMADOS - FORNECIMENTO E INSTALAÇÃO. AF_08/2021</t>
  </si>
  <si>
    <t>12.2.6</t>
  </si>
  <si>
    <t>89985</t>
  </si>
  <si>
    <t>REGISTRO DE PRESSÃO BRUTO, LATÃO, ROSCÁVEL, 3/4", COM ACABAMENTO E CANOPLA CROMADOS - FORNECIMENTO E INSTALAÇÃO. AF_08/2021</t>
  </si>
  <si>
    <t>12.2.7</t>
  </si>
  <si>
    <t>99631</t>
  </si>
  <si>
    <t>VÁLVULA DE RETENÇÃO VERTICAL, DE BRONZE, ROSCÁVEL, 1 1/2" - FORNECIMENTO E INSTALAÇÃO. AF_08/2021</t>
  </si>
  <si>
    <t>12.2.8</t>
  </si>
  <si>
    <t>99622</t>
  </si>
  <si>
    <t>VÁLVULA DE RETENÇÃO HORIZONTAL, DE BRONZE, ROSCÁVEL, 1 1/2" - FORNECIMENTO E INSTALAÇÃO. AF_08/2021</t>
  </si>
  <si>
    <t>12.3</t>
  </si>
  <si>
    <t>12.3.1</t>
  </si>
  <si>
    <t>FNDE 77</t>
  </si>
  <si>
    <t>PRESSURIZADOR (GRUPO DE PRESSÃO) - Pressão Máxima: 32 (m.c.a.);Vazão Máxima: 52.000 (l/h)</t>
  </si>
  <si>
    <t>12.3.2</t>
  </si>
  <si>
    <t>102116</t>
  </si>
  <si>
    <t>BOMBA CENTRÍFUGA, TRIFÁSICA, 0,5 CV - FORNECIMENTO E INSTALAÇÃO</t>
  </si>
  <si>
    <t>12.3.3</t>
  </si>
  <si>
    <t>102609</t>
  </si>
  <si>
    <t>CAIXA D´ÁGUA EM POLIETILENO, 2000 LITROS - FORNECIMENTO E INSTALAÇÃO. AF_06/2021</t>
  </si>
  <si>
    <t>12.4</t>
  </si>
  <si>
    <t>SISTEMA DE REUSO DE ÁGUA</t>
  </si>
  <si>
    <t>12.4.1</t>
  </si>
  <si>
    <t>FNDE 78</t>
  </si>
  <si>
    <t>CISTERNA VERTICAL - RESERVATÓRIO ÁGUA DA CHUVA - 300 Litros</t>
  </si>
  <si>
    <t>12.4.2</t>
  </si>
  <si>
    <t>FNDE 79</t>
  </si>
  <si>
    <t>SMART FILTRO</t>
  </si>
  <si>
    <t>12.4.3</t>
  </si>
  <si>
    <t>92692</t>
  </si>
  <si>
    <t>NIPLE, EM FERRO GALVANIZADO, CONEXÃO ROSQUEADA, DN 15 (1/2"), INSTALADO EM RAMAIS E SUB-RAMAIS DE GÁS - FORNECIMENTO E INSTALAÇÃO. AF_10/2020</t>
  </si>
  <si>
    <t>12.4.4</t>
  </si>
  <si>
    <t>86884</t>
  </si>
  <si>
    <t>ENGATE FLEXÍVEL EM PLÁSTICO BRANCO, 1/2" X 30CM - FORNECIMENTO E INSTALAÇÃO. AF_01/2020</t>
  </si>
  <si>
    <t>12.5</t>
  </si>
  <si>
    <t>CAIXA DÁGUA 40.000 L</t>
  </si>
  <si>
    <t>12.5.1</t>
  </si>
  <si>
    <t>FNDE 81</t>
  </si>
  <si>
    <t>RESERVATÓRIO D'ÁGUA CONFORME PROJETO 40M3 - COLUNA SECA 10,0M PINTADA</t>
  </si>
  <si>
    <t>13</t>
  </si>
  <si>
    <t>DRENAGEM DE ÁGUAS PLUVIAIS</t>
  </si>
  <si>
    <t>13.1</t>
  </si>
  <si>
    <t>TUBULAÇÕES E CONEXÕES DE PVC</t>
  </si>
  <si>
    <t>13.1.1</t>
  </si>
  <si>
    <t>89578</t>
  </si>
  <si>
    <t>TUBO PVC, SÉRIE R, ÁGUA PLUVIAL, DN 100 MM, FORNECIDO E INSTALADO EM CONDUTORES VERTICAIS DE ÁGUAS PLUVIAIS. AF_06/2022</t>
  </si>
  <si>
    <t>13.1.2</t>
  </si>
  <si>
    <t>89580</t>
  </si>
  <si>
    <t>TUBO PVC, SÉRIE R, ÁGUA PLUVIAL, DN 150 MM, FORNECIDO E INSTALADO EM CONDUTORES VERTICAIS DE ÁGUAS PLUVIAIS. AF_06/2022</t>
  </si>
  <si>
    <t>13.1.3</t>
  </si>
  <si>
    <t>90702</t>
  </si>
  <si>
    <t>TUBO DE PVC CORRUGADO DE DUPLA PAREDE PARA REDE COLETORA DE ESGOTO, DN 200 MM, JUNTA ELÁSTICA - FORNECIMENTO E ASSENTAMENTO. AF_01/2021</t>
  </si>
  <si>
    <t>13.1.4</t>
  </si>
  <si>
    <t>90703</t>
  </si>
  <si>
    <t>TUBO DE PVC CORRUGADO DE DUPLA PAREDE PARA REDE COLETORA DE ESGOTO, DN 250 MM, JUNTA ELÁSTICA - FORNECIMENTO E ASSENTAMENTO. AF_01/2021</t>
  </si>
  <si>
    <t>13.1.5</t>
  </si>
  <si>
    <t>90704</t>
  </si>
  <si>
    <t>TUBO DE PVC CORRUGADO DE DUPLA PAREDE PARA REDE COLETORA DE ESGOTO, DN 300 MM, JUNTA ELÁSTICA - FORNECIMENTO E ASSENTAMENTO. AF_01/2021</t>
  </si>
  <si>
    <t>13.1.6</t>
  </si>
  <si>
    <t>90706</t>
  </si>
  <si>
    <t>TUBO DE PVC CORRUGADO DE DUPLA PAREDE PARA REDE COLETORA DE ESGOTO, DN 400 MM, JUNTA ELÁSTICA - FORNECIMENTO E ASSENTAMENTO. AF_01/2021</t>
  </si>
  <si>
    <t>13.1.7</t>
  </si>
  <si>
    <t>89585</t>
  </si>
  <si>
    <t>JOELHO 45 GRAUS, PVC, SERIE R, ÁGUA PLUVIAL, DN 100 MM, JUNTA ELÁSTICA, FORNECIDO E INSTALADO EM CONDUTORES VERTICAIS DE ÁGUAS PLUVIAIS. AF_06/2022</t>
  </si>
  <si>
    <t>13.1.8</t>
  </si>
  <si>
    <t>89591</t>
  </si>
  <si>
    <t>JOELHO 45 GRAUS, PVC, SERIE R, ÁGUA PLUVIAL, DN 150 MM, JUNTA ELÁSTICA, FORNECIDO E INSTALADO EM CONDUTORES VERTICAIS DE ÁGUAS PLUVIAIS. AF_06/2022</t>
  </si>
  <si>
    <t>13.1.9</t>
  </si>
  <si>
    <t>89584</t>
  </si>
  <si>
    <t>JOELHO 90 GRAUS, PVC, SERIE R, ÁGUA PLUVIAL, DN 100 MM, JUNTA ELÁSTICA, FORNECIDO E INSTALADO EM CONDUTORES VERTICAIS DE ÁGUAS PLUVIAIS. AF_06/2022</t>
  </si>
  <si>
    <t>13.1.10</t>
  </si>
  <si>
    <t>89590</t>
  </si>
  <si>
    <t>JOELHO 90 GRAUS, PVC, SERIE R, ÁGUA PLUVIAL, DN 150 MM, JUNTA ELÁSTICA, FORNECIDO E INSTALADO EM CONDUTORES VERTICAIS DE ÁGUAS PLUVIAIS. AF_06/2022</t>
  </si>
  <si>
    <t>13.1.11</t>
  </si>
  <si>
    <t>89567</t>
  </si>
  <si>
    <t>JUNÇÃO SIMPLES, PVC, SERIE R, ÁGUA PLUVIAL, DN 100 X 100 MM, JUNTA ELÁSTICA, FORNECIDO E INSTALADO EM RAMAL DE ENCAMINHAMENTO. AF_06/2022</t>
  </si>
  <si>
    <t>13.1.12</t>
  </si>
  <si>
    <t>89699</t>
  </si>
  <si>
    <t>JUNÇÃO SIMPLES, PVC, SERIE R, ÁGUA PLUVIAL, DN 150 X 100 MM, JUNTA ELÁSTICA, FORNECIDO E INSTALADO EM CONDUTORES VERTICAIS DE ÁGUAS PLUVIAIS. AF_06/2022</t>
  </si>
  <si>
    <t>13.1.13</t>
  </si>
  <si>
    <t>89698</t>
  </si>
  <si>
    <t>JUNÇÃO SIMPLES, PVC, SERIE R, ÁGUA PLUVIAL, DN 150 X 150 MM, JUNTA ELÁSTICA, FORNECIDO E INSTALADO EM CONDUTORES VERTICAIS DE ÁGUAS PLUVIAIS. AF_06/2022</t>
  </si>
  <si>
    <t>13.1.14</t>
  </si>
  <si>
    <t>89669</t>
  </si>
  <si>
    <t>LUVA SIMPLES, PVC, SERIE R, ÁGUA PLUVIAL, DN 100 MM, JUNTA ELÁSTICA, FORNECIDO E INSTALADO EM CONDUTORES VERTICAIS DE ÁGUAS PLUVIAIS. AF_06/2022</t>
  </si>
  <si>
    <t>13.1.15</t>
  </si>
  <si>
    <t>89693</t>
  </si>
  <si>
    <t>TÊ, PVC, SERIE R, ÁGUA PLUVIAL, DN 100 X 100 MM, JUNTA ELÁSTICA, FORNECIDO E INSTALADO EM CONDUTORES VERTICAIS DE ÁGUAS PLUVIAIS. AF_06/2022</t>
  </si>
  <si>
    <t>13.1.16</t>
  </si>
  <si>
    <t>89681</t>
  </si>
  <si>
    <t>REDUÇÃO EXCÊNTRICA, PVC, SERIE R, ÁGUA PLUVIAL, DN 150 X 100 MM, JUNTA ELÁSTICA, FORNECIDO E INSTALADO EM CONDUTORES VERTICAIS DE ÁGUAS PLUVIAIS. AF_06/2022</t>
  </si>
  <si>
    <t>13.1.17</t>
  </si>
  <si>
    <t>FNDE 111</t>
  </si>
  <si>
    <t>ADAPTADOR PARA BOCAL DE CALHA RETANGULAR - DIAMETRO DA SAIDA ENTRE *75 E 150* MM, PARA DRENAGEM PLUVIAL PREDIAL</t>
  </si>
  <si>
    <t>13.2</t>
  </si>
  <si>
    <t>ACESSÓRIOS</t>
  </si>
  <si>
    <t>13.2.1</t>
  </si>
  <si>
    <t>99253</t>
  </si>
  <si>
    <t>CAIXA ENTERRADA HIDRÁULICA RETANGULAR EM ALVENARIA COM TIJOLOS CERÂMICOS MACIÇOS, DIMENSÕES INTERNAS: 0,6X0,6X0,6 M PARA REDE DE DRENAGEM. AF_12/2020</t>
  </si>
  <si>
    <t>13.2.2</t>
  </si>
  <si>
    <t>99268</t>
  </si>
  <si>
    <t>POÇO DE INSPEÇÃO CIRCULAR PARA DRENAGEM, EM CONCRETO PRÉ-MOLDADO, DIÂMETRO INTERNO = 0,60 M, PROFUNDIDADE = 0,90 M, EXCLUINDO TAMPÃO. AF_12/2020_PA</t>
  </si>
  <si>
    <t>13.2.3</t>
  </si>
  <si>
    <t>FNDE 80</t>
  </si>
  <si>
    <t>GRELHA DE FERRO P/ CALHAS E CAIXAS</t>
  </si>
  <si>
    <t>14</t>
  </si>
  <si>
    <t>INSTALAÇÃO SANITÁRIA</t>
  </si>
  <si>
    <t>14.1</t>
  </si>
  <si>
    <t>TUBULAÇÕES E CONEXÕES</t>
  </si>
  <si>
    <t>14.1.1</t>
  </si>
  <si>
    <t>89711</t>
  </si>
  <si>
    <t>TUBO PVC, SERIE NORMAL, ESGOTO PREDIAL, DN 40 MM, FORNECIDO E INSTALADO EM RAMAL DE DESCARGA OU RAMAL DE ESGOTO SANITÁRIO. AF_08/2022</t>
  </si>
  <si>
    <t>14.1.2</t>
  </si>
  <si>
    <t>89712</t>
  </si>
  <si>
    <t>TUBO PVC, SERIE NORMAL, ESGOTO PREDIAL, DN 50 MM, FORNECIDO E INSTALADO EM RAMAL DE DESCARGA OU RAMAL DE ESGOTO SANITÁRIO. AF_08/2022</t>
  </si>
  <si>
    <t>14.1.3</t>
  </si>
  <si>
    <t>89713</t>
  </si>
  <si>
    <t>TUBO PVC, SERIE NORMAL, ESGOTO PREDIAL, DN 75 MM, FORNECIDO E INSTALADO EM RAMAL DE DESCARGA OU RAMAL DE ESGOTO SANITÁRIO. AF_08/2022</t>
  </si>
  <si>
    <t>14.1.4</t>
  </si>
  <si>
    <t>89714</t>
  </si>
  <si>
    <t>TUBO PVC, SERIE NORMAL, ESGOTO PREDIAL, DN 100 MM, FORNECIDO E INSTALADO EM RAMAL DE DESCARGA OU RAMAL DE ESGOTO SANITÁRIO. AF_08/2022</t>
  </si>
  <si>
    <t>14.1.5</t>
  </si>
  <si>
    <t>89849</t>
  </si>
  <si>
    <t>TUBO PVC, SERIE NORMAL, ESGOTO PREDIAL, DN 150 MM, FORNECIDO E INSTALADO EM SUBCOLETOR AÉREO DE ESGOTO SANITÁRIO. AF_08/2022</t>
  </si>
  <si>
    <t>14.1.6</t>
  </si>
  <si>
    <t>89726</t>
  </si>
  <si>
    <t>JOELHO 45 GRAUS, PVC, SERIE NORMAL, ESGOTO PREDIAL, DN 40 MM, JUNTA SOLDÁVEL, FORNECIDO E INSTALADO EM RAMAL DE DESCARGA OU RAMAL DE ESGOTO SANITÁRIO. AF_08/2022</t>
  </si>
  <si>
    <t>14.1.7</t>
  </si>
  <si>
    <t>89732</t>
  </si>
  <si>
    <t>JOELHO 45 GRAUS, PVC, SERIE NORMAL, ESGOTO PREDIAL, DN 50 MM, JUNTA ELÁSTICA, FORNECIDO E INSTALADO EM RAMAL DE DESCARGA OU RAMAL DE ESGOTO SANITÁRIO. AF_08/2022</t>
  </si>
  <si>
    <t>14.1.8</t>
  </si>
  <si>
    <t>89739</t>
  </si>
  <si>
    <t>JOELHO 45 GRAUS, PVC, SERIE NORMAL, ESGOTO PREDIAL, DN 75 MM, JUNTA ELÁSTICA, FORNECIDO E INSTALADO EM RAMAL DE DESCARGA OU RAMAL DE ESGOTO SANITÁRIO. AF_08/2022</t>
  </si>
  <si>
    <t>14.1.9</t>
  </si>
  <si>
    <t>89746</t>
  </si>
  <si>
    <t>JOELHO 45 GRAUS, PVC, SERIE NORMAL, ESGOTO PREDIAL, DN 100 MM, JUNTA ELÁSTICA, FORNECIDO E INSTALADO EM RAMAL DE DESCARGA OU RAMAL DE ESGOTO SANITÁRIO. AF_08/2022</t>
  </si>
  <si>
    <t>14.1.10</t>
  </si>
  <si>
    <t>89724</t>
  </si>
  <si>
    <t>JOELHO 90 GRAUS, PVC, SERIE NORMAL, ESGOTO PREDIAL, DN 40 MM, JUNTA SOLDÁVEL, FORNECIDO E INSTALADO EM RAMAL DE DESCARGA OU RAMAL DE ESGOTO SANITÁRIO. AF_08/2022</t>
  </si>
  <si>
    <t>14.1.11</t>
  </si>
  <si>
    <t>89731</t>
  </si>
  <si>
    <t>JOELHO 90 GRAUS, PVC, SERIE NORMAL, ESGOTO PREDIAL, DN 50 MM, JUNTA ELÁSTICA, FORNECIDO E INSTALADO EM RAMAL DE DESCARGA OU RAMAL DE ESGOTO SANITÁRIO. AF_08/2022</t>
  </si>
  <si>
    <t>14.1.12</t>
  </si>
  <si>
    <t>89744</t>
  </si>
  <si>
    <t>JOELHO 90 GRAUS, PVC, SERIE NORMAL, ESGOTO PREDIAL, DN 100 MM, JUNTA ELÁSTICA, FORNECIDO E INSTALADO EM RAMAL DE DESCARGA OU RAMAL DE ESGOTO SANITÁRIO. AF_08/2022</t>
  </si>
  <si>
    <t>14.1.13</t>
  </si>
  <si>
    <t>FNDE 209</t>
  </si>
  <si>
    <t>JUNÇÃO SIMPLES, PVC, SERIE NORMAL, ESGOTO PREDIAL, DN 100 X 50 MM, JUNTA ELÁSTICA, FORNECIDO E INSTALADO EM PRUMADA DE ESGOTO SANITÁRIO OU VENTILAÇÃO</t>
  </si>
  <si>
    <t>14.1.14</t>
  </si>
  <si>
    <t>89834</t>
  </si>
  <si>
    <t>JUNÇÃO SIMPLES, PVC, SERIE NORMAL, ESGOTO PREDIAL, DN 100 X 100 MM, JUNTA ELÁSTICA, FORNECIDO E INSTALADO EM PRUMADA DE ESGOTO SANITÁRIO OU VENTILAÇÃO. AF_08/2022</t>
  </si>
  <si>
    <t>14.1.15</t>
  </si>
  <si>
    <t>89827</t>
  </si>
  <si>
    <t>JUNÇÃO SIMPLES, PVC, SERIE NORMAL, ESGOTO PREDIAL, DN 50 X 50 MM, JUNTA ELÁSTICA, FORNECIDO E INSTALADO EM PRUMADA DE ESGOTO SANITÁRIO OU VENTILAÇÃO. AF_08/2022</t>
  </si>
  <si>
    <t>14.1.16</t>
  </si>
  <si>
    <t>FNDE 210</t>
  </si>
  <si>
    <t>JUNÇÃO SIMPLES, PVC, SERIE NORMAL, ESGOTO PREDIAL, DN 75 X 50 MM, JUNTA ELÁSTICA, FORNECIDO E INSTALADO EM RAMAL DE DESCARGA OU RAMAL DE ESGOTO SANITÁRIO</t>
  </si>
  <si>
    <t>14.1.17</t>
  </si>
  <si>
    <t>104341</t>
  </si>
  <si>
    <t>BUCHA DE REDUÇÃO LONGA, PVC, SÉRIE NORMAL, ESGOTO PREDIAL, DN 50 X 40 MM, JUNTA SOLDÁVEL E ELÁSTICA, FORNECIDO E INSTALADO EM RAMAL DE DESCARGA OU RAMAL DE ESGOTO SANITÁRIO. AF_08/2022</t>
  </si>
  <si>
    <t>14.1.18</t>
  </si>
  <si>
    <t>89728</t>
  </si>
  <si>
    <t>CURVA CURTA 90 GRAUS, PVC, SERIE NORMAL, ESGOTO PREDIAL, DN 40 MM, JUNTA SOLDÁVEL, FORNECIDO E INSTALADO EM RAMAL DE DESCARGA OU RAMAL DE ESGOTO SANITÁRIO. AF_08/2022</t>
  </si>
  <si>
    <t>14.1.19</t>
  </si>
  <si>
    <t>14.1.20</t>
  </si>
  <si>
    <t>89557</t>
  </si>
  <si>
    <t>REDUÇÃO EXCÊNTRICA, PVC, SERIE R, ÁGUA PLUVIAL, DN 100 X 75 MM, JUNTA ELÁSTICA, FORNECIDO E INSTALADO EM RAMAL DE ENCAMINHAMENTO. AF_06/2022</t>
  </si>
  <si>
    <t>14.1.21</t>
  </si>
  <si>
    <t>89549</t>
  </si>
  <si>
    <t>REDUÇÃO EXCÊNTRICA, PVC, SERIE R, ÁGUA PLUVIAL, DN 75 X 50 MM, JUNTA ELÁSTICA, FORNECIDO E INSTALADO EM RAMAL DE ENCAMINHAMENTO. AF_06/2022</t>
  </si>
  <si>
    <t>14.1.22</t>
  </si>
  <si>
    <t>89707</t>
  </si>
  <si>
    <t>CAIXA SIFONADA, PVC, DN 100 X 100 X 50 MM, JUNTA ELÁSTICA, FORNECIDA E INSTALADA EM RAMAL DE DESCARGA OU EM RAMAL DE ESGOTO SANITÁRIO. AF_08/2022</t>
  </si>
  <si>
    <t>14.1.23</t>
  </si>
  <si>
    <t>104328</t>
  </si>
  <si>
    <t>CAIXA SIFONADA, COM GRELHA QUADRADA, PVC, DN 150 X 150 X 50 MM, JUNTA SOLDÁVEL, FORNECIDA E INSTALADA EM RAMAL DE DESCARGA OU EM RAMAL DE ESGOTO SANITÁRIO. AF_08/2022</t>
  </si>
  <si>
    <t>14.1.24</t>
  </si>
  <si>
    <t>FNDE 211</t>
  </si>
  <si>
    <t>CORPO CAIXA SECA 100 X 100 X 40 CM</t>
  </si>
  <si>
    <t>14.1.25</t>
  </si>
  <si>
    <t>14.1.26</t>
  </si>
  <si>
    <t>97974</t>
  </si>
  <si>
    <t>POÇO DE INSPEÇÃO CIRCULAR PARA ESGOTO, EM CONCRETO PRÉ-MOLDADO, DIÂMETRO INTERNO = 0,60 M, PROFUNDIDADE = 0,90 M, EXCLUINDO TAMPÃO. AF_12/2020_PA</t>
  </si>
  <si>
    <t>14.2</t>
  </si>
  <si>
    <t>UNIDADE DE TRATAMENTO</t>
  </si>
  <si>
    <t>14.2.1</t>
  </si>
  <si>
    <t>98087</t>
  </si>
  <si>
    <t>TANQUE SÉPTICO RETANGULAR, EM ALVENARIA COM BLOCOS DE CONCRETO, DIMENSÕES INTERNAS: 1,6 X 4,6 X H=2,4 M, VOLUME ÚTIL: 14720 L (PARA 105 CONTRIBUINTES). AF_12/2020</t>
  </si>
  <si>
    <t>14.2.2</t>
  </si>
  <si>
    <t>98065</t>
  </si>
  <si>
    <t>SUMIDOURO CIRCULAR, EM CONCRETO PRÉ-MOLDADO, DIÂMETRO INTERNO = 2,88 M, ALTURA INTERNA = 3,0 M, ÁREA DE INFILTRAÇÃO: 31,4 M² (PARA 12 CONTRIBUINTES). AF_12/2020_PA</t>
  </si>
  <si>
    <t>14.2.3</t>
  </si>
  <si>
    <t>98090</t>
  </si>
  <si>
    <t>FILTRO ANAERÓBIO RETANGULAR, EM ALVENARIA COM BLOCOS DE CONCRETO, DIMENSÕES INTERNAS: 1,4 X 3,0 X H=1,67 M, VOLUME ÚTIL: 5040 L (PARA 32 CONTRIBUINTES). AF_12/2020</t>
  </si>
  <si>
    <t>14.3</t>
  </si>
  <si>
    <t>VENTILAÇÃO</t>
  </si>
  <si>
    <t>14.3.1</t>
  </si>
  <si>
    <t>14.3.2</t>
  </si>
  <si>
    <t>89511</t>
  </si>
  <si>
    <t>TUBO PVC, SÉRIE R, ÁGUA PLUVIAL, DN 75 MM, FORNECIDO E INSTALADO EM RAMAL DE ENCAMINHAMENTO. AF_06/2022</t>
  </si>
  <si>
    <t>14.3.3</t>
  </si>
  <si>
    <t>14.3.4</t>
  </si>
  <si>
    <t>14.3.5</t>
  </si>
  <si>
    <t>14.3.6</t>
  </si>
  <si>
    <t>89737</t>
  </si>
  <si>
    <t>JOELHO 90 GRAUS, PVC, SERIE NORMAL, ESGOTO PREDIAL, DN 75 MM, JUNTA ELÁSTICA, FORNECIDO E INSTALADO EM RAMAL DE DESCARGA OU RAMAL DE ESGOTO SANITÁRIO. AF_08/2022</t>
  </si>
  <si>
    <t>14.3.7</t>
  </si>
  <si>
    <t>FNDE 213</t>
  </si>
  <si>
    <t>JUNÇÃO SIMPLES, PVC, SERIE R, ÁGUA PLUVIAL, DN 50 X 50 MM, JUNTA ELÁSTICA, FORNECIDO E INSTALADO EM RAMAL DE ENCAMINHAMENTO</t>
  </si>
  <si>
    <t>14.3.8</t>
  </si>
  <si>
    <t>FNDE 212</t>
  </si>
  <si>
    <t>JUNÇÃO SIMPLES, PVC, SERIE R, ÁGUA PLUVIAL, DN 75 X 50 MM, JUNTA ELÁSTICA, FORNECIDO E INSTALADO EM CONDUTORES VERTICAIS DE ÁGUAS PLUVIAIS</t>
  </si>
  <si>
    <t>14.3.9</t>
  </si>
  <si>
    <t>89685</t>
  </si>
  <si>
    <t>JUNÇÃO SIMPLES, PVC, SERIE R, ÁGUA PLUVIAL, DN 75 X 75 MM, JUNTA ELÁSTICA, FORNECIDO E INSTALADO EM CONDUTORES VERTICAIS DE ÁGUAS PLUVIAIS. AF_06/2022</t>
  </si>
  <si>
    <t>14.3.10</t>
  </si>
  <si>
    <t>89774</t>
  </si>
  <si>
    <t>LUVA SIMPLES, PVC, SERIE NORMAL, ESGOTO PREDIAL, DN 75 MM, JUNTA ELÁSTICA, FORNECIDO E INSTALADO EM RAMAL DE DESCARGA OU RAMAL DE ESGOTO SANITÁRIO. AF_08/2022</t>
  </si>
  <si>
    <t>14.3.11</t>
  </si>
  <si>
    <t>14.3.12</t>
  </si>
  <si>
    <t>104348</t>
  </si>
  <si>
    <t>TERMINAL DE VENTILAÇÃO, PVC, SÉRIE NORMAL, ESGOTO PREDIAL, DN 50 MM, JUNTA SOLDÁVEL, FORNECIDO E INSTALADO EM PRUMADA DE ESGOTO SANITÁRIO OU VENTILAÇÃO. AF_08/2022</t>
  </si>
  <si>
    <t>14.3.13</t>
  </si>
  <si>
    <t>104351</t>
  </si>
  <si>
    <t>TERMINAL DE VENTILAÇÃO, PVC, SÉRIE NORMAL, ESGOTO PREDIAL, DN 75 MM, JUNTA SOLDÁVEL, FORNECIDO E INSTALADO EM PRUMADA DE ESGOTO SANITÁRIO OU VENTILAÇÃO. AF_08/2022</t>
  </si>
  <si>
    <t>14.3.14</t>
  </si>
  <si>
    <t>FNDE 214</t>
  </si>
  <si>
    <t>TÊ, PVC, SERIE R, ÁGUA PLUVIAL, DN 100 X 50 MM, JUNTA ELÁSTICA, FORNECIDO E INSTALADO EM CONDUTORES VERTICAIS DE ÁGUAS PLUVIAIS</t>
  </si>
  <si>
    <t>14.3.15</t>
  </si>
  <si>
    <t>89696</t>
  </si>
  <si>
    <t>TÊ, PVC, SERIE R, ÁGUA PLUVIAL, DN 100 X 75 MM, JUNTA ELÁSTICA, FORNECIDO E INSTALADO EM CONDUTORES VERTICAIS DE ÁGUAS PLUVIAIS. AF_06/2022</t>
  </si>
  <si>
    <t>14.3.16</t>
  </si>
  <si>
    <t>89784</t>
  </si>
  <si>
    <t>TE, PVC, SERIE NORMAL, ESGOTO PREDIAL, DN 50 X 50 MM, JUNTA ELÁSTICA, FORNECIDO E INSTALADO EM RAMAL DE DESCARGA OU RAMAL DE ESGOTO SANITÁRIO. AF_08/2022</t>
  </si>
  <si>
    <t>14.3.17</t>
  </si>
  <si>
    <t>89687</t>
  </si>
  <si>
    <t>TÊ, PVC, SERIE R, ÁGUA PLUVIAL, DN 75 X 75 MM, JUNTA ELÁSTICA, FORNECIDO E INSTALADO EM CONDUTORES VERTICAIS DE ÁGUAS PLUVIAIS. AF_06/2022</t>
  </si>
  <si>
    <t>15</t>
  </si>
  <si>
    <t>LOUÇAS, ACESSÓRIOS E METAIS</t>
  </si>
  <si>
    <t>15.1</t>
  </si>
  <si>
    <t>95470</t>
  </si>
  <si>
    <t>VASO SANITARIO SIFONADO CONVENCIONAL COM LOUÇA BRANCA, INCLUSO CONJUNTO DE LIGAÇÃO PARA BACIA SANITÁRIA AJUSTÁVEL - FORNECIMENTO E INSTALAÇÃO. AF_01/2020</t>
  </si>
  <si>
    <t>15.2</t>
  </si>
  <si>
    <t>FNDE 215</t>
  </si>
  <si>
    <t>VÁLVULA DE DESCARGA METÁLICA, DUPLO ACIONAMENTO ECO, BASE 1 1/2", ACABAMENTO METALICO CROMADO - FORNECIMENTO E INSTALAÇÃO</t>
  </si>
  <si>
    <t>15.3</t>
  </si>
  <si>
    <t>100849</t>
  </si>
  <si>
    <t>ASSENTO SANITÁRIO CONVENCIONAL - FORNECIMENTO E INSTALACAO. AF_01/2020</t>
  </si>
  <si>
    <t>15.4</t>
  </si>
  <si>
    <t>100858</t>
  </si>
  <si>
    <t>MICTÓRIO SIFONADO LOUÇA BRANCA - PADRÃO MÉDIO - FORNECIMENTO E INSTALAÇÃO. AF_01/2020</t>
  </si>
  <si>
    <t>15.5</t>
  </si>
  <si>
    <t>FNDE 117</t>
  </si>
  <si>
    <t>SIFÃO PARA MICTÓRIO, DECA 1681, 1 X 2", ACABAMENTO CROMODADO E SIMILAR</t>
  </si>
  <si>
    <t>15.6</t>
  </si>
  <si>
    <t>86937</t>
  </si>
  <si>
    <t>CUBA DE EMBUTIR OVAL EM LOUÇA BRANCA, 35 X 50CM OU EQUIVALENTE, INCLUSO VÁLVULA EM METAL CROMADO E SIFÃO FLEXÍVEL EM PVC - FORNECIMENTO E INSTALAÇÃO. AF_01/2020</t>
  </si>
  <si>
    <t>15.7</t>
  </si>
  <si>
    <t>FNDE 216</t>
  </si>
  <si>
    <t>CUBA DE EMBUTIR RETANGULAR DE AÇO INOXIDÁVEL, 40 X 34 X 14 CM - FORNECIMENTO E INSTALAÇÃO</t>
  </si>
  <si>
    <t>15.8</t>
  </si>
  <si>
    <t>FNDE 217</t>
  </si>
  <si>
    <t>CUBA DE EMBUTIR RETANGULAR DE AÇO INOXIDÁVEL, 50 X 40 X 20 CM - FORNECIMENTO E INSTALAÇÃO</t>
  </si>
  <si>
    <t>15.9</t>
  </si>
  <si>
    <t>FNDE 218</t>
  </si>
  <si>
    <t>CUBA DE EMBUTIR RETANGULAR DE AÇO INOXIDÁVEL, 60 X 50 X 40 CM - FORNECIMENTO E INSTALAÇÃO</t>
  </si>
  <si>
    <t>15.10</t>
  </si>
  <si>
    <t>FNDE 219</t>
  </si>
  <si>
    <t>LAVATÓRIO DE CANTO, LOUÇA BRANCA SUSPENSO, 29,5 X 39CM OU EQUIVALENTE, PADRÃO POPULAR - FORNECIMENTO E INSTALAÇÃO</t>
  </si>
  <si>
    <t>15.11</t>
  </si>
  <si>
    <t>86904</t>
  </si>
  <si>
    <t>LAVATÓRIO LOUÇA BRANCA SUSPENSO, 29,5 X 39CM OU EQUIVALENTE, PADRÃO POPULAR - FORNECIMENTO E INSTALAÇÃO. AF_01/2020</t>
  </si>
  <si>
    <t>15.12</t>
  </si>
  <si>
    <t>FNDE 82</t>
  </si>
  <si>
    <t>LAVATÓRIO SOBREPOR, DECA OU EQUIVALENTE</t>
  </si>
  <si>
    <t>15.13</t>
  </si>
  <si>
    <t>FNDE 220</t>
  </si>
  <si>
    <t>TANQUE DE LOUÇA BRANCA COM COLUNA, 40L OU EQUIVALENTE - FORNECIMENTO E INSTALAÇÃO</t>
  </si>
  <si>
    <t>15.14</t>
  </si>
  <si>
    <t>100860</t>
  </si>
  <si>
    <t>CHUVEIRO ELÉTRICO COMUM CORPO PLÁSTICO, TIPO DUCHA - FORNECIMENTO E INSTALAÇÃO. AF_01/2020</t>
  </si>
  <si>
    <t>15.15</t>
  </si>
  <si>
    <t>FNDE 221</t>
  </si>
  <si>
    <t>PORTA PAPEL HIGIÊNICO, CONFORME PROJETO</t>
  </si>
  <si>
    <t>15.16</t>
  </si>
  <si>
    <t>FNDE 16</t>
  </si>
  <si>
    <t>PAPELEIRA PLASTICA TIPO DISPENSER PARA PAPEL HIGIENICO ROLAO</t>
  </si>
  <si>
    <t>15.17</t>
  </si>
  <si>
    <t>FNDE 17</t>
  </si>
  <si>
    <t>DUCHA / CHUVEIRO METALICO, DE PAREDE, ARTICULAVEL, COM DESVIADOR E DUCHA MANUAL</t>
  </si>
  <si>
    <t>15.18</t>
  </si>
  <si>
    <t>FNDE 14</t>
  </si>
  <si>
    <t>TORNEIRA ELETRICA DE PAREDE, BICA ALTA, PARA COZINHA, 5500 W (110/220 V)</t>
  </si>
  <si>
    <t>15.19</t>
  </si>
  <si>
    <t>FNDE 222</t>
  </si>
  <si>
    <t>TORNEIRA DE MESA BICA MÓVEL, CONFORME PROJETO</t>
  </si>
  <si>
    <t>15.20</t>
  </si>
  <si>
    <t>FNDE 223</t>
  </si>
  <si>
    <t>TORNEIRA DE PAREDE, CONFORME PROJETO</t>
  </si>
  <si>
    <t>15.21</t>
  </si>
  <si>
    <t>FNDE 224</t>
  </si>
  <si>
    <t>TORNEIRA CROMADA DE MESA, 1/2 OU 3/4 , PARA LAVATÓRIO, COM TEMPORIZADOR - FORNECIMENTO E INSTALAÇÃO.</t>
  </si>
  <si>
    <t>15.22</t>
  </si>
  <si>
    <t>FNDE 225</t>
  </si>
  <si>
    <t>TORNEIRA CROMADA DE MESA PARA LAVATORIO, TIPO MONOCOMANDO - ACIONAMENTO TIPO ALAVANCA</t>
  </si>
  <si>
    <t>15.23</t>
  </si>
  <si>
    <t>95547</t>
  </si>
  <si>
    <t>SABONETEIRA PLASTICA TIPO DISPENSER PARA SABONETE LIQUIDO COM RESERVATORIO 800 A 1500 ML, INCLUSO FIXAÇÃO. AF_01/2020</t>
  </si>
  <si>
    <t>15.24</t>
  </si>
  <si>
    <t>FNDE 15</t>
  </si>
  <si>
    <t>TOALHEIRO PLASTICO TIPO DISPENSER PARA PAPEL TOALHA INTERFOLHADO</t>
  </si>
  <si>
    <t>15.25</t>
  </si>
  <si>
    <t>FNDE 34</t>
  </si>
  <si>
    <t>CABIDE/GANCHO DE BANHEIRO SIMPLES EM METAL CROMADO</t>
  </si>
  <si>
    <t>15.26</t>
  </si>
  <si>
    <t>86877</t>
  </si>
  <si>
    <t>VÁLVULA EM METAL CROMADO 1.1/2" X 1.1/2" PARA TANQUE OU LAVATÓRIO, COM OU SEM LADRÃO - FORNECIMENTO E INSTALAÇÃO. AF_01/2020</t>
  </si>
  <si>
    <t>15.27</t>
  </si>
  <si>
    <t>86878</t>
  </si>
  <si>
    <t>VÁLVULA EM METAL CROMADO TIPO AMERICANA 3.1/2" X 1.1/2" PARA PIA - FORNECIMENTO E INSTALAÇÃO. AF_01/2020</t>
  </si>
  <si>
    <t>15.28</t>
  </si>
  <si>
    <t>86883</t>
  </si>
  <si>
    <t>SIFÃO DO TIPO FLEXÍVEL EM PVC 1 X 1.1/2 - FORNECIMENTO E INSTALAÇÃO. AF_01/2020</t>
  </si>
  <si>
    <t>15.29</t>
  </si>
  <si>
    <t>86887</t>
  </si>
  <si>
    <t>ENGATE FLEXÍVEL EM INOX, 1/2 X 40CM - FORNECIMENTO E INSTALAÇÃO. AF_01/2020</t>
  </si>
  <si>
    <t>15.30</t>
  </si>
  <si>
    <t>100868</t>
  </si>
  <si>
    <t>BARRA DE APOIO RETA, EM ACO INOX POLIDO, COMPRIMENTO 80 CM, FIXADA NA PAREDE - FORNECIMENTO E INSTALAÇÃO. AF_01/2020</t>
  </si>
  <si>
    <t>15.31</t>
  </si>
  <si>
    <t>100867</t>
  </si>
  <si>
    <t>BARRA DE APOIO RETA, EM ACO INOX POLIDO, COMPRIMENTO 70 CM, FIXADA NA PAREDE - FORNECIMENTO E INSTALAÇÃO. AF_01/2020</t>
  </si>
  <si>
    <t>15.32</t>
  </si>
  <si>
    <t>FNDE 226</t>
  </si>
  <si>
    <t>BARRA DE APOIO RETA, EM ACO INOX POLIDO, COMPRIMENTO 40CM, FIXADA NA PAREDE - FORNECIMENTO E INSTALAÇÃO</t>
  </si>
  <si>
    <t>15.33</t>
  </si>
  <si>
    <t>100865</t>
  </si>
  <si>
    <t>BARRA DE APOIO LATERAL ARTICULADA, COM TRAVA, EM ACO INOX POLIDO, FIXADA NA PAREDE - FORNECIMENTO E INSTALAÇÃO. AF_01/2020</t>
  </si>
  <si>
    <t>15.34</t>
  </si>
  <si>
    <t>100875</t>
  </si>
  <si>
    <t>BANCO ARTICULADO, EM ACO INOX, PARA PCD, FIXADO NA PAREDE - FORNECIMENTO E INSTALAÇÃO. AF_01/2020</t>
  </si>
  <si>
    <t>16</t>
  </si>
  <si>
    <t>INSTALAÇÃO DE GÁS COMBUSTÍVEL</t>
  </si>
  <si>
    <t>16.1</t>
  </si>
  <si>
    <t>92688</t>
  </si>
  <si>
    <t>TUBO DE AÇO GALVANIZADO COM COSTURA, CLASSE MÉDIA, CONEXÃO ROSQUEADA, DN 20 (3/4"), INSTALADO EM RAMAIS E SUB-RAMAIS DE GÁS - FORNECIMENTO E INSTALAÇÃO. AF_10/2020</t>
  </si>
  <si>
    <t>16.2</t>
  </si>
  <si>
    <t>97549</t>
  </si>
  <si>
    <t>CURVA 90 GRAUS, EM AÇO, CONEXÃO SOLDADA, DN 20 (3/4"), INSTALADO EM RAMAIS E SUB-RAMAIS DE GÁS - FORNECIMENTO E INSTALAÇÃO. AF_10/2020</t>
  </si>
  <si>
    <t>16.3</t>
  </si>
  <si>
    <t>92705</t>
  </si>
  <si>
    <t>TÊ, EM FERRO GALVANIZADO, CONEXÃO ROSQUEADA, DN 20 (3/4"), INSTALADO EM RAMAIS E SUB-RAMAIS DE GÁS - FORNECIMENTO E INSTALAÇÃO. AF_10/2020</t>
  </si>
  <si>
    <t>16.4</t>
  </si>
  <si>
    <t>93074</t>
  </si>
  <si>
    <t>CURVA EM COBRE, DN 15 MM, 45 GRAUS, SEM ANEL DE SOLDA, BOLSA X BOLSA, INSTALADO EM RAMAL DE DISTRIBUIÇÃO DE HIDRÁULICA PREDIAL - FORNECIMENTO E INSTALAÇÃO. AF_04/2022</t>
  </si>
  <si>
    <t>16.5</t>
  </si>
  <si>
    <t>FNDE 29</t>
  </si>
  <si>
    <t>REGULADOR DE ALTA PRESSÃO GLP</t>
  </si>
  <si>
    <t>16.6</t>
  </si>
  <si>
    <t>103029</t>
  </si>
  <si>
    <t>REGISTRO OU REGULADOR DE GÁS DE COZINHA - FORNECIMENTO E INSTALAÇÃO. AF_08/2021</t>
  </si>
  <si>
    <t>16.7</t>
  </si>
  <si>
    <t>95249</t>
  </si>
  <si>
    <t>VÁLVULA DE ESFERA BRUTA, BRONZE, ROSCÁVEL, 3/4'' - FORNECIMENTO E INSTALAÇÃO. AF_08/2021</t>
  </si>
  <si>
    <t>16.8</t>
  </si>
  <si>
    <t>FNDE 301</t>
  </si>
  <si>
    <t>CAP OU TAMPAO DE FERRO GALVANIZADO, COM ROSCA BSP, DE 3/4"</t>
  </si>
  <si>
    <t>16.9</t>
  </si>
  <si>
    <t>FNDE 302</t>
  </si>
  <si>
    <t>REQUADRO EM ALUMÍNIO TIPO VENEZIANA COM GUARNIÇÃO, FIXAÇÃO COM PARAFUSOS - FORNECIMENTO E INSTALAÇÃO.</t>
  </si>
  <si>
    <t>17</t>
  </si>
  <si>
    <t>SISTEMA DE PROTEÇÃO CONTRA INCÊNDIO</t>
  </si>
  <si>
    <t>17.1</t>
  </si>
  <si>
    <t>EXTINTORES</t>
  </si>
  <si>
    <t>17.1.1</t>
  </si>
  <si>
    <t>101909</t>
  </si>
  <si>
    <t>EXTINTOR DE INCÊNDIO PORTÁTIL COM CARGA DE PQS DE 6 KG, CLASSE BC - FORNECIMENTO E INSTALAÇÃO. AF_10/2020_PE</t>
  </si>
  <si>
    <t>17.1.2</t>
  </si>
  <si>
    <t>101907</t>
  </si>
  <si>
    <t>EXTINTOR DE INCÊNDIO PORTÁTIL COM CARGA DE CO2 DE 6 KG, CLASSE BC - FORNECIMENTO E INSTALAÇÃO. AF_10/2020_PE</t>
  </si>
  <si>
    <t>17.2</t>
  </si>
  <si>
    <t>17.2.1</t>
  </si>
  <si>
    <t>94473</t>
  </si>
  <si>
    <t>COTOVELO 90 GRAUS, EM FERRO GALVANIZADO, CONEXÃO ROSQUEADA, DN 65 MM (2 1/2"), INSTALADO EM RESERVAÇÃO PREDIAL DE ÁGUA - FORNECIMENTO E INSTALAÇÃO. AF_04/2024</t>
  </si>
  <si>
    <t>17.2.2</t>
  </si>
  <si>
    <t>97488</t>
  </si>
  <si>
    <t>CURVA 90 GRAUS, EM AÇO, CONEXÃO SOLDADA, DN 65 (2 1/2"), INSTALADO EM REDE DE ALIMENTAÇÃO PARA HIDRANTE - FORNECIMENTO E INSTALAÇÃO. AF_10/2020</t>
  </si>
  <si>
    <t>17.2.3</t>
  </si>
  <si>
    <t>92377</t>
  </si>
  <si>
    <t>NIPLE, EM FERRO GALVANIZADO, DN 65 (2 1/2"), CONEXÃO ROSQUEADA, INSTALADO EM REDE DE ALIMENTAÇÃO PARA HIDRANTE - FORNECIMENTO E INSTALAÇÃO. AF_10/2020</t>
  </si>
  <si>
    <t>17.2.4</t>
  </si>
  <si>
    <t>92367</t>
  </si>
  <si>
    <t>TUBO DE AÇO GALVANIZADO COM COSTURA, CLASSE MÉDIA, DN 65 (2 1/2"), CONEXÃO ROSQUEADA, INSTALADO EM REDE DE ALIMENTAÇÃO PARA HIDRANTE - FORNECIMENTO E INSTALAÇÃO. AF_10/2020</t>
  </si>
  <si>
    <t>17.2.5</t>
  </si>
  <si>
    <t>92642</t>
  </si>
  <si>
    <t>TÊ, EM FERRO GALVANIZADO, CONEXÃO ROSQUEADA, DN 65 (2 1/2"), INSTALADO EM REDE DE ALIMENTAÇÃO PARA HIDRANTE - FORNECIMENTO E INSTALAÇÃO. AF_10/2020</t>
  </si>
  <si>
    <t>17.2.6</t>
  </si>
  <si>
    <t>92896</t>
  </si>
  <si>
    <t>UNIÃO, EM FERRO GALVANIZADO, DN 65 (2 1/2"), CONEXÃO ROSQUEADA, INSTALADO EM REDE DE ALIMENTAÇÃO PARA HIDRANTE - FORNECIMENTO E INSTALAÇÃO. AF_10/2020</t>
  </si>
  <si>
    <t>17.2.7</t>
  </si>
  <si>
    <t>94713</t>
  </si>
  <si>
    <t>ADAPTADOR COM FLANGES LIVRES, PVC, SOLDÁVEL, DN 75 MM X 2 1/2", INSTALADO EM RESERVAÇÃO PREDIAL DE ÁGUA - FORNECIMENTO E INSTALAÇÃO. AF_04/2024</t>
  </si>
  <si>
    <t>17.3</t>
  </si>
  <si>
    <t>17.3.1</t>
  </si>
  <si>
    <t>17.3.2</t>
  </si>
  <si>
    <t>99624</t>
  </si>
  <si>
    <t>VÁLVULA DE RETENÇÃO HORIZONTAL, DE BRONZE, ROSCÁVEL, 2 1/2" - FORNECIMENTO E INSTALAÇÃO. AF_08/2021</t>
  </si>
  <si>
    <t>17.3.3</t>
  </si>
  <si>
    <t>FNDE 242</t>
  </si>
  <si>
    <t>BOMBA CENTRÍFUGA, TRIFÁSICA, 6 CV, HM 30 A 40 M, Q 26,36 M3/H - FORNECIMENTO E INSTALAÇÃO.</t>
  </si>
  <si>
    <t>17.3.4</t>
  </si>
  <si>
    <t>FNDE 94</t>
  </si>
  <si>
    <t>ELETRODUTO EM ACO ZINCADO OU GALVANIZADO DN=3/4", APARENTE - FORNECIMENTO E INSTALAÇÃO.</t>
  </si>
  <si>
    <t>17.3.5</t>
  </si>
  <si>
    <t>91924</t>
  </si>
  <si>
    <t>CABO DE COBRE FLEXÍVEL ISOLADO, 1,5 MM², ANTI-CHAMA 450/750 V, PARA CIRCUITOS TERMINAIS - FORNECIMENTO E INSTALAÇÃO. AF_03/2023</t>
  </si>
  <si>
    <t>17.3.6</t>
  </si>
  <si>
    <t>91940</t>
  </si>
  <si>
    <t>CAIXA RETANGULAR 4" X 2" MÉDIA (1,30 M DO PISO), PVC, INSTALADA EM PAREDE - FORNECIMENTO E INSTALAÇÃO. AF_03/2023</t>
  </si>
  <si>
    <t>17.3.7</t>
  </si>
  <si>
    <t>91943</t>
  </si>
  <si>
    <t>CAIXA RETANGULAR 4" X 4" MÉDIA (1,30 M DO PISO), PVC, INSTALADA EM PAREDE - FORNECIMENTO E INSTALAÇÃO. AF_03/2023</t>
  </si>
  <si>
    <t>17.3.8</t>
  </si>
  <si>
    <t>101917</t>
  </si>
  <si>
    <t>MANÔMETRO 0 A 200 PSI (0 A 14 KGF/CM2), D = 50MM - FORNECIMENTO E INSTALAÇÃO. AF_10/2020</t>
  </si>
  <si>
    <t>17.3.9</t>
  </si>
  <si>
    <t>91926</t>
  </si>
  <si>
    <t>CABO DE COBRE FLEXÍVEL ISOLADO, 2,5 MM², ANTI-CHAMA 450/750 V, PARA CIRCUITOS TERMINAIS - FORNECIMENTO E INSTALAÇÃO. AF_03/2023</t>
  </si>
  <si>
    <t>17.3.10</t>
  </si>
  <si>
    <t>FNDE 67</t>
  </si>
  <si>
    <t>CENTRAL ALARME ENDEREÇAVEL</t>
  </si>
  <si>
    <t>17.4</t>
  </si>
  <si>
    <t>HIDRANTES</t>
  </si>
  <si>
    <t>17.4.1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</si>
  <si>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</si>
  <si>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</si>
  <si>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17.4.2</t>
  </si>
  <si>
    <t>101798</t>
  </si>
  <si>
    <t>TAMPA PARA CAIXA TIPO R1, EM FERRO FUNDIDO, DIMENSÕES INTERNAS: 0,40 X 0,60 M - FORNECIMENTO E INSTALAÇÃO. AF_12/2020</t>
  </si>
  <si>
    <t>17.4.3</t>
  </si>
  <si>
    <t>17.4.4</t>
  </si>
  <si>
    <t>101916</t>
  </si>
  <si>
    <t>HIDRANTE SUBTERRÂNEO PREDIAL (COM CURVA LONGA E CAIXA), DN 75 MM - FORNECIMENTO E INSTALAÇÃO. AF_10/2020</t>
  </si>
  <si>
    <t>17.5</t>
  </si>
  <si>
    <t>SINALIZAÇÕES</t>
  </si>
  <si>
    <t>17.5.1</t>
  </si>
  <si>
    <t>97599</t>
  </si>
  <si>
    <t>LUMINÁRIA DE EMERGÊNCIA, COM 30 LÂMPADAS LED DE 2 W, SEM REATOR - FORNECIMENTO E INSTALAÇÃO. AF_09/2024</t>
  </si>
  <si>
    <t>17.5.2</t>
  </si>
  <si>
    <t>102520</t>
  </si>
  <si>
    <t>PINTURA DE SINALIZAÇÃO VERTICAL DE SEGURANÇA, FAIXAS AMARELA E PRETA, APLICAÇÃO MANUAL, 2 DEMÃOS. AF_05/2021</t>
  </si>
  <si>
    <t>17.5.3</t>
  </si>
  <si>
    <t>FNDE 303</t>
  </si>
  <si>
    <t>SINALIZAÇÃO COM PLACA INDICATIVA FIXADA NA ESTRUTURA.</t>
  </si>
  <si>
    <t>18</t>
  </si>
  <si>
    <t>INSTALAÇÃO ELÉTRICA - 110V</t>
  </si>
  <si>
    <t>18.1</t>
  </si>
  <si>
    <t>QUADROS</t>
  </si>
  <si>
    <t>18.1.1</t>
  </si>
  <si>
    <t>101883</t>
  </si>
  <si>
    <t>QUADRO DE DISTRIBUIÇÃO DE ENERGIA EM CHAPA DE AÇO GALVANIZADO, DE EMBUTIR, COM BARRAMENTO TRIFÁSICO, PARA 18 DISJUNTORES DIN 100A - FORNECIMENTO E INSTALAÇÃO. AF_10/2020</t>
  </si>
  <si>
    <t>18.1.2</t>
  </si>
  <si>
    <t>101879</t>
  </si>
  <si>
    <t>QUADRO DE DISTRIBUIÇÃO DE ENERGIA EM CHAPA DE AÇO GALVANIZADO, DE EMBUTIR, COM BARRAMENTO TRIFÁSICO, PARA 24 DISJUNTORES DIN 100A - FORNECIMENTO E INSTALAÇÃO. AF_10/2020</t>
  </si>
  <si>
    <t>18.1.3</t>
  </si>
  <si>
    <t>FNDE 383</t>
  </si>
  <si>
    <t>QUADRO DE DISTRIBUIÇÃO DE ENERGIA EM CHAPA DE AÇO GALVANIZADO, DE EMBUTIR, COM BARRAMENTO TRIFÁSICO, PARA 46 DISJUNTORES DIN 100A - FORNECIMENTO E INSTALAÇÃO.</t>
  </si>
  <si>
    <t>18.1.4</t>
  </si>
  <si>
    <t>101878</t>
  </si>
  <si>
    <t>QUADRO DE DISTRIBUIÇÃO DE ENERGIA EM CHAPA DE AÇO GALVANIZADO, DE SOBREPOR, COM BARRAMENTO TRIFÁSICO, PARA 18 DISJUNTORES DIN 100A - FORNECIMENTO E INSTALAÇÃO. AF_10/2020</t>
  </si>
  <si>
    <t>18.1.5</t>
  </si>
  <si>
    <t>FNDE 304</t>
  </si>
  <si>
    <t>QUADRO DE DISTRIBUIÇÃO DE ENERGIA EM CHAPA DE AÇO GALVANIZADO, DE EMBUTIR, COM BARRAMENTO TRIFÁSICO, PARA 50 DISJUNTORES DIN 225A - FORNECIMENTO E INSTALAÇÃO.</t>
  </si>
  <si>
    <t>18.1.6</t>
  </si>
  <si>
    <t>101946</t>
  </si>
  <si>
    <t>QUADRO DE MEDIÇÃO GERAL DE ENERGIA PARA 1 MEDIDOR DE SOBREPOR - FORNECIMENTO E INSTALAÇÃO. AF_10/2020</t>
  </si>
  <si>
    <t>18.2</t>
  </si>
  <si>
    <t>DISJUNTORES</t>
  </si>
  <si>
    <t>18.2.1</t>
  </si>
  <si>
    <t>93653</t>
  </si>
  <si>
    <t>DISJUNTOR MONOPOLAR TIPO DIN, CORRENTE NOMINAL DE 10A - FORNECIMENTO E INSTALAÇÃO. AF_10/2020</t>
  </si>
  <si>
    <t>18.2.2</t>
  </si>
  <si>
    <t>93654</t>
  </si>
  <si>
    <t>DISJUNTOR MONOPOLAR TIPO DIN, CORRENTE NOMINAL DE 16A - FORNECIMENTO E INSTALAÇÃO. AF_10/2020</t>
  </si>
  <si>
    <t>18.2.3</t>
  </si>
  <si>
    <t>93655</t>
  </si>
  <si>
    <t>DISJUNTOR MONOPOLAR TIPO DIN, CORRENTE NOMINAL DE 20A - FORNECIMENTO E INSTALAÇÃO. AF_10/2020</t>
  </si>
  <si>
    <t>18.2.4</t>
  </si>
  <si>
    <t>93656</t>
  </si>
  <si>
    <t>DISJUNTOR MONOPOLAR TIPO DIN, CORRENTE NOMINAL DE 25A - FORNECIMENTO E INSTALAÇÃO. AF_10/2020</t>
  </si>
  <si>
    <t>18.2.5</t>
  </si>
  <si>
    <t>93660</t>
  </si>
  <si>
    <t>DISJUNTOR BIPOLAR TIPO DIN, CORRENTE NOMINAL DE 10A - FORNECIMENTO E INSTALAÇÃO. AF_10/2020</t>
  </si>
  <si>
    <t>18.2.6</t>
  </si>
  <si>
    <t>93667</t>
  </si>
  <si>
    <t>DISJUNTOR TRIPOLAR TIPO DIN, CORRENTE NOMINAL DE 10A - FORNECIMENTO E INSTALAÇÃO. AF_10/2020</t>
  </si>
  <si>
    <t>18.2.7</t>
  </si>
  <si>
    <t>93668</t>
  </si>
  <si>
    <t>DISJUNTOR TRIPOLAR TIPO DIN, CORRENTE NOMINAL DE 16A - FORNECIMENTO E INSTALAÇÃO. AF_10/2020</t>
  </si>
  <si>
    <t>18.2.8</t>
  </si>
  <si>
    <t>93671</t>
  </si>
  <si>
    <t>DISJUNTOR TRIPOLAR TIPO DIN, CORRENTE NOMINAL DE 32A - FORNECIMENTO E INSTALAÇÃO. AF_10/2020</t>
  </si>
  <si>
    <t>18.2.9</t>
  </si>
  <si>
    <t>101894</t>
  </si>
  <si>
    <t>DISJUNTOR TRIPOLAR TIPO NEMA, CORRENTE NOMINAL DE 60 ATÉ 100A - FORNECIMENTO E INSTALAÇÃO. AF_10/2020</t>
  </si>
  <si>
    <t>18.2.10</t>
  </si>
  <si>
    <t>101896</t>
  </si>
  <si>
    <t>DISJUNTOR TERMOMAGNÉTICO TRIPOLAR , CORRENTE NOMINAL DE 200A - FORNECIMENTO E INSTALAÇÃO. AF_10/2020</t>
  </si>
  <si>
    <t>18.2.11</t>
  </si>
  <si>
    <t>101898</t>
  </si>
  <si>
    <t>DISJUNTOR TERMOMAGNÉTICO TRIPOLAR , CORRENTE NOMINAL DE 400A - FORNECIMENTO E INSTALAÇÃO. AF_10/2020</t>
  </si>
  <si>
    <t>18.2.12</t>
  </si>
  <si>
    <t>FNDE 86</t>
  </si>
  <si>
    <t>DISJUNTOR BIPOLAR TIPO DR, CORRENTE NOMINAL DE 25A - 30mA</t>
  </si>
  <si>
    <t>18.2.13</t>
  </si>
  <si>
    <t>93676</t>
  </si>
  <si>
    <t>DISJUNTOR TETRAPOLAR TIPO DR, CORRENTE NOMINAL DE 25A - 30mA</t>
  </si>
  <si>
    <t>18.2.14</t>
  </si>
  <si>
    <t>FNDE 88</t>
  </si>
  <si>
    <t>DISPOSITIVO CONTRA SURTO - DPS 40 kA</t>
  </si>
  <si>
    <t>18.2.15</t>
  </si>
  <si>
    <t>FNDE 89</t>
  </si>
  <si>
    <t>DISPOSITIVO CONTRA SURTO - DPS 80 kA</t>
  </si>
  <si>
    <t>18.2.16</t>
  </si>
  <si>
    <t>93661</t>
  </si>
  <si>
    <t>DISJUNTOR BIPOLAR TIPO DIN, CORRENTE NOMINAL DE 16A - FORNECIMENTO E INSTALAÇÃO. AF_10/2020</t>
  </si>
  <si>
    <t>18.2.17</t>
  </si>
  <si>
    <t>93662</t>
  </si>
  <si>
    <t>DISJUNTOR BIPOLAR TIPO DIN, CORRENTE NOMINAL DE 20A - FORNECIMENTO E INSTALAÇÃO. AF_10/2020</t>
  </si>
  <si>
    <t>18.2.18</t>
  </si>
  <si>
    <t>93665</t>
  </si>
  <si>
    <t>DISJUNTOR BIPOLAR TIPO DIN, CORRENTE NOMINAL DE 40A - FORNECIMENTO E INSTALAÇÃO. AF_10/2020</t>
  </si>
  <si>
    <t>18.2.19</t>
  </si>
  <si>
    <t>93663</t>
  </si>
  <si>
    <t>DISJUNTOR BIPOLAR TIPO DIN, CORRENTE NOMINAL DE 25A - FORNECIMENTO E INSTALAÇÃO. AF_10/2020</t>
  </si>
  <si>
    <t>18.2.20</t>
  </si>
  <si>
    <t>FNDE 393</t>
  </si>
  <si>
    <t>DISJUNTOR TETRAPOLAR TIPO DR, CORRENTE NOMINAL DE 125A - 30mA</t>
  </si>
  <si>
    <t>18.2.21</t>
  </si>
  <si>
    <t>FNDE 87</t>
  </si>
  <si>
    <t>DISJUNTOR BIPOLAR TIPO DR, CORRENTE NOMINAL DE 40A - 30mA</t>
  </si>
  <si>
    <t>18.2.22</t>
  </si>
  <si>
    <t>93672</t>
  </si>
  <si>
    <t>DISJUNTOR TRIPOLAR TIPO DIN, CORRENTE NOMINAL DE 40A - FORNECIMENTO E INSTALAÇÃO. AF_10/2020</t>
  </si>
  <si>
    <t>18.2.23</t>
  </si>
  <si>
    <t>101895</t>
  </si>
  <si>
    <t>DISJUNTOR TERMOMAGNÉTICO TRIPOLAR , CORRENTE NOMINAL DE 125A - FORNECIMENTO E INSTALAÇÃO. AF_10/2020</t>
  </si>
  <si>
    <t>18.2.24</t>
  </si>
  <si>
    <t>101899</t>
  </si>
  <si>
    <t>DISJUNTOR TERMOMAGNÉTICO TRIPOLAR , CORRENTE NOMINAL DE 600A - FORNECIMENTO E INSTALAÇÃO. AF_10/2020</t>
  </si>
  <si>
    <t>18.3</t>
  </si>
  <si>
    <t>ELETRODUTO E ACESSÓRIOS</t>
  </si>
  <si>
    <t>18.3.1</t>
  </si>
  <si>
    <t>91834</t>
  </si>
  <si>
    <t>ELETRODUTO FLEXÍVEL CORRUGADO, PVC, DN 25 MM (3/4"), PARA CIRCUITOS TERMINAIS, INSTALADO EM FORRO - FORNECIMENTO E INSTALAÇÃO. AF_03/2023_PA</t>
  </si>
  <si>
    <t>18.3.2</t>
  </si>
  <si>
    <t>91836</t>
  </si>
  <si>
    <t>ELETRODUTO FLEXÍVEL CORRUGADO, PVC, DN 32 MM (1"), PARA CIRCUITOS TERMINAIS, INSTALADO EM FORRO - FORNECIMENTO E INSTALAÇÃO. AF_03/2023_PA</t>
  </si>
  <si>
    <t>18.3.3</t>
  </si>
  <si>
    <t>91860</t>
  </si>
  <si>
    <t>ELETRODUTO FLEXÍVEL CORRUGADO, PEAD, DN 40 MM (1 1/4"), PARA CIRCUITOS TERMINAIS, INSTALADO EM PAREDE - FORNECIMENTO E INSTALAÇÃO. AF_03/2023</t>
  </si>
  <si>
    <t>18.3.4</t>
  </si>
  <si>
    <t>91866</t>
  </si>
  <si>
    <t>ELETRODUTO RÍGIDO ROSCÁVEL, PVC, DN 20 MM (1/2"), PARA CIRCUITOS TERMINAIS, INSTALADO EM LAJE - FORNECIMENTO E INSTALAÇÃO. AF_03/2023</t>
  </si>
  <si>
    <t>18.3.5</t>
  </si>
  <si>
    <t>FNDE 90</t>
  </si>
  <si>
    <t>ELETRODUTO RIGIDO, EM ACO ZINCADO OU GALVANIZADO, TIPO PESADO, DN=1", APARENTE - FORNECIMENTO E INSTALAÇÃO.</t>
  </si>
  <si>
    <t>18.3.6</t>
  </si>
  <si>
    <t>FNDE 91</t>
  </si>
  <si>
    <t>ELETRODUTO EM ACO ZINCADO OU GALVANIZADO DN=1 1/2", APARENTE - FORNECIMENTO E INSTALAÇÃO.</t>
  </si>
  <si>
    <t>18.3.7</t>
  </si>
  <si>
    <t>FNDE 92</t>
  </si>
  <si>
    <t>ELETRODUTO EM ACO ZINCADO OU GALVANIZADO DN=1 1/4", APARENTE - FORNECIMENTO E INSTALAÇÃO.</t>
  </si>
  <si>
    <t>18.3.8</t>
  </si>
  <si>
    <t>FNDE 93</t>
  </si>
  <si>
    <t>ELETRODUTO EM ACO ZINCADO OU GALVANIZADO DN=2", APARENTE - FORNECIMENTO E INSTALAÇÃO.</t>
  </si>
  <si>
    <t>18.3.9</t>
  </si>
  <si>
    <t>18.3.10</t>
  </si>
  <si>
    <t>FNDE 95</t>
  </si>
  <si>
    <t>ELETRODUTO EM ACO ZINCADO OU GALVANIZADO DN=4", APARENTE - FORNECIMENTO E INSTALAÇÃO.</t>
  </si>
  <si>
    <t>18.3.11</t>
  </si>
  <si>
    <t>97886</t>
  </si>
  <si>
    <t>CAIXA ENTERRADA ELÉTRICA RETANGULAR, EM ALVENARIA COM TIJOLOS CERÂMICOS MACIÇOS, FUNDO COM BRITA, DIMENSÕES INTERNAS: 0,3X0,3X0,3 M. AF_12/2020</t>
  </si>
  <si>
    <t>18.3.12</t>
  </si>
  <si>
    <t>97887</t>
  </si>
  <si>
    <t>CAIXA ENTERRADA ELÉTRICA RETANGULAR, EM ALVENARIA COM TIJOLOS CERÂMICOS MACIÇOS, FUNDO COM BRITA, DIMENSÕES INTERNAS: 0,4X0,4X0,4 M. AF_12/2020</t>
  </si>
  <si>
    <t>18.3.13</t>
  </si>
  <si>
    <t>18.3.14</t>
  </si>
  <si>
    <t>91937</t>
  </si>
  <si>
    <t>CAIXA OCTOGONAL 3" X 3", PVC, INSTALADA EM LAJE - FORNECIMENTO E INSTALAÇÃO. AF_03/2023</t>
  </si>
  <si>
    <t>18.3.15</t>
  </si>
  <si>
    <t>92658</t>
  </si>
  <si>
    <t>LUVA, EM FERRO GALVANIZADO, CONEXÃO ROSQUEADA, DN 25 (1"), INSTALADO EM REDE DE ALIMENTAÇÃO PARA SPRINKLER - FORNECIMENTO E INSTALAÇÃO. AF_10/2020</t>
  </si>
  <si>
    <t>18.3.16</t>
  </si>
  <si>
    <t>92662</t>
  </si>
  <si>
    <t>LUVA, EM FERRO GALVANIZADO, CONEXÃO ROSQUEADA, DN 40 (1 1/2"), INSTALADO EM REDE DE ALIMENTAÇÃO PARA SPRINKLER - FORNECIMENTO E INSTALAÇÃO. AF_10/2020</t>
  </si>
  <si>
    <t>18.3.17</t>
  </si>
  <si>
    <t>92660</t>
  </si>
  <si>
    <t>LUVA, EM FERRO GALVANIZADO, CONEXÃO ROSQUEADA, DN 32 (1 1/4"), INSTALADO EM REDE DE ALIMENTAÇÃO PARA SPRINKLER - FORNECIMENTO E INSTALAÇÃO. AF_10/2020</t>
  </si>
  <si>
    <t>18.3.18</t>
  </si>
  <si>
    <t>92693</t>
  </si>
  <si>
    <t>LUVA, EM FERRO GALVANIZADO, CONEXÃO ROSQUEADA, DN 15 (1/2"), INSTALADO EM RAMAIS E SUB-RAMAIS DE GÁS - FORNECIMENTO E INSTALAÇÃO. AF_10/2020</t>
  </si>
  <si>
    <t>18.3.19</t>
  </si>
  <si>
    <t>92664</t>
  </si>
  <si>
    <t>LUVA, EM FERRO GALVANIZADO, CONEXÃO ROSQUEADA, DN 50 (2"), INSTALADO EM REDE DE ALIMENTAÇÃO PARA SPRINKLER - FORNECIMENTO E INSTALAÇÃO. AF_10/2020</t>
  </si>
  <si>
    <t>18.3.20</t>
  </si>
  <si>
    <t>92668</t>
  </si>
  <si>
    <t>LUVA, EM FERRO GALVANIZADO, CONEXÃO ROSQUEADA, DN 80 (3"), INSTALADO EM REDE DE ALIMENTAÇÃO PARA SPRINKLER - FORNECIMENTO E INSTALAÇÃO. AF_10/2020</t>
  </si>
  <si>
    <t>18.3.21</t>
  </si>
  <si>
    <t>95795</t>
  </si>
  <si>
    <t>CONDULETE DE ALUMÍNIO, TIPO T, PARA ELETRODUTO DE AÇO GALVANIZADO DN 20 MM (3/4''), APARENTE - FORNECIMENTO E INSTALAÇÃO. AF_10/2022</t>
  </si>
  <si>
    <t>18.3.22</t>
  </si>
  <si>
    <t>95787</t>
  </si>
  <si>
    <t>CONDULETE DE ALUMÍNIO, TIPO LR, PARA ELETRODUTO DE AÇO GALVANIZADO DN 20 MM (3/4''), APARENTE - FORNECIMENTO E INSTALAÇÃO. AF_10/2022</t>
  </si>
  <si>
    <t>18.4</t>
  </si>
  <si>
    <t>CABOS E FIOS CONDUTORES</t>
  </si>
  <si>
    <t>18.4.1</t>
  </si>
  <si>
    <t>18.4.2</t>
  </si>
  <si>
    <t>91928</t>
  </si>
  <si>
    <t>CABO DE COBRE FLEXÍVEL ISOLADO, 4 MM², ANTI-CHAMA 450/750 V, PARA CIRCUITOS TERMINAIS - FORNECIMENTO E INSTALAÇÃO. AF_03/2023</t>
  </si>
  <si>
    <t>18.4.3</t>
  </si>
  <si>
    <t>91930</t>
  </si>
  <si>
    <t>CABO DE COBRE FLEXÍVEL ISOLADO, 6 MM², ANTI-CHAMA 450/750 V, PARA CIRCUITOS TERMINAIS - FORNECIMENTO E INSTALAÇÃO. AF_03/2023</t>
  </si>
  <si>
    <t>18.4.4</t>
  </si>
  <si>
    <t>91932</t>
  </si>
  <si>
    <t>CABO DE COBRE FLEXÍVEL ISOLADO, 10 MM², ANTI-CHAMA 450/750 V, PARA CIRCUITOS TERMINAIS - FORNECIMENTO E INSTALAÇÃO. AF_03/2023</t>
  </si>
  <si>
    <t>18.4.5</t>
  </si>
  <si>
    <t>91929</t>
  </si>
  <si>
    <t>CABO DE COBRE FLEXÍVEL ISOLADO, 4 MM², ANTI-CHAMA 0,6/1,0 KV, PARA CIRCUITOS TERMINAIS - FORNECIMENTO E INSTALAÇÃO. AF_03/2023</t>
  </si>
  <si>
    <t>18.4.6</t>
  </si>
  <si>
    <t>92980</t>
  </si>
  <si>
    <t>CABO DE COBRE FLEXÍVEL ISOLADO, 10 MM², ANTI-CHAMA 0,6/1,0 KV, PARA DISTRIBUIÇÃO - FORNECIMENTO E INSTALAÇÃO. AF_10/2020</t>
  </si>
  <si>
    <t>18.4.7</t>
  </si>
  <si>
    <t>92982</t>
  </si>
  <si>
    <t>CABO DE COBRE FLEXÍVEL ISOLADO, 16 MM², ANTI-CHAMA 0,6/1,0 KV, PARA DISTRIBUIÇÃO - FORNECIMENTO E INSTALAÇÃO. AF_10/2020</t>
  </si>
  <si>
    <t>18.4.8</t>
  </si>
  <si>
    <t>92984</t>
  </si>
  <si>
    <t>CABO DE COBRE FLEXÍVEL ISOLADO, 25 MM², ANTI-CHAMA 0,6/1,0 KV, PARA REDE ENTERRADA DE DISTRIBUIÇÃO DE ENERGIA ELÉTRICA - FORNECIMENTO E INSTALAÇÃO. AF_12/2021</t>
  </si>
  <si>
    <t>18.4.9</t>
  </si>
  <si>
    <t>92986</t>
  </si>
  <si>
    <t>CABO DE COBRE FLEXÍVEL ISOLADO, 35 MM², ANTI-CHAMA 0,6/1,0 KV, PARA REDE ENTERRADA DE DISTRIBUIÇÃO DE ENERGIA ELÉTRICA - FORNECIMENTO E INSTALAÇÃO. AF_12/2021</t>
  </si>
  <si>
    <t>18.4.10</t>
  </si>
  <si>
    <t>92988</t>
  </si>
  <si>
    <t>CABO DE COBRE FLEXÍVEL ISOLADO, 50 MM², ANTI-CHAMA 0,6/1,0 KV, PARA REDE ENTERRADA DE DISTRIBUIÇÃO DE ENERGIA ELÉTRICA - FORNECIMENTO E INSTALAÇÃO. AF_12/2021</t>
  </si>
  <si>
    <t>18.4.11</t>
  </si>
  <si>
    <t>92992</t>
  </si>
  <si>
    <t>CABO DE COBRE FLEXÍVEL ISOLADO, 95 MM², ANTI-CHAMA 0,6/1,0 KV, PARA REDE ENTERRADA DE DISTRIBUIÇÃO DE ENERGIA ELÉTRICA - FORNECIMENTO E INSTALAÇÃO. AF_12/2021</t>
  </si>
  <si>
    <t>18.4.12</t>
  </si>
  <si>
    <t>92994</t>
  </si>
  <si>
    <t>CABO DE COBRE FLEXÍVEL ISOLADO, 120 MM², ANTI-CHAMA 0,6/1,0 KV, PARA REDE ENTERRADA DE DISTRIBUIÇÃO DE ENERGIA ELÉTRICA - FORNECIMENTO E INSTALAÇÃO. AF_12/2021</t>
  </si>
  <si>
    <t>18.4.13</t>
  </si>
  <si>
    <t>92998</t>
  </si>
  <si>
    <t>CABO DE COBRE FLEXÍVEL ISOLADO, 185 MM², ANTI-CHAMA 0,6/1,0 KV, PARA REDE ENTERRADA DE DISTRIBUIÇÃO DE ENERGIA ELÉTRICA - FORNECIMENTO E INSTALAÇÃO. AF_12/2021</t>
  </si>
  <si>
    <t>18.4.14</t>
  </si>
  <si>
    <t>93000</t>
  </si>
  <si>
    <t>CABO DE COBRE FLEXÍVEL ISOLADO, 240 MM², ANTI-CHAMA 0,6/1,0 KV, PARA REDE ENTERRADA DE DISTRIBUIÇÃO DE ENERGIA ELÉTRICA - FORNECIMENTO E INSTALAÇÃO. AF_12/2021</t>
  </si>
  <si>
    <t>18.4.15</t>
  </si>
  <si>
    <t>93002</t>
  </si>
  <si>
    <t>CABO DE COBRE FLEXÍVEL ISOLADO, 300 MM², ANTI-CHAMA 0,6/1,0 KV, PARA REDE ENTERRADA DE DISTRIBUIÇÃO DE ENERGIA ELÉTRICA - FORNECIMENTO E INSTALAÇÃO. AF_12/2021</t>
  </si>
  <si>
    <t>18.5</t>
  </si>
  <si>
    <t>ELETROCALHAS</t>
  </si>
  <si>
    <t>18.5.1</t>
  </si>
  <si>
    <t>FNDE 312</t>
  </si>
  <si>
    <t>ELETROCALHA LISA OU PERFURADA EM AÇO GALVANIZADO, LARGURA 100MM E ALTURA 50MM, INCLUSIVE EMENDA E FIXAÇÃO - FORNECIMENTO E INSTALAÇÃO.</t>
  </si>
  <si>
    <t>18.5.2</t>
  </si>
  <si>
    <t>FNDE 313</t>
  </si>
  <si>
    <t>ELETROCALHA LISA OU PERFURADA EM AÇO GALVANIZADO, LARGURA 150MM E ALTURA 100MM, INCLUSIVE EMENDA E FIXAÇÃO - FORNECIMENTO E INSTALAÇÃO.</t>
  </si>
  <si>
    <t>18.5.3</t>
  </si>
  <si>
    <t>FNDE 25</t>
  </si>
  <si>
    <t>ELETROCALHA LISA OU PERFURADA EM AÇO GALVANIZADO, LARGURA 50MM E ALTURA 50MM, INCLUSIVE EMENDA E FIXAÇÃO - FORNECIMENTO E INSTALAÇÃO.</t>
  </si>
  <si>
    <t>18.5.4</t>
  </si>
  <si>
    <t>FNDE 314</t>
  </si>
  <si>
    <t>ELETROCALHA LISA OU PERFURADA EM AÇO GALVANIZADO, LARGURA 150MM E ALTURA 50MM, INCLUSIVE EMENDA E FIXAÇÃO - FORNECIMENTO E INSTALAÇÃO.</t>
  </si>
  <si>
    <t>18.5.5</t>
  </si>
  <si>
    <t>104764</t>
  </si>
  <si>
    <t>SUPORTE PARA 2 ELETRODUTOS, ESPAÇADO A CADA 80 CM, EM PERFILADO COM COMPRIMENTO DE 25 CM FIXADO EM LAJE, POR METRO DE ELETRODUTO FIXADO. AF_09/2023</t>
  </si>
  <si>
    <t>18.6</t>
  </si>
  <si>
    <t>ILUMINAÇÃO E TOMADAS</t>
  </si>
  <si>
    <t>18.6.1</t>
  </si>
  <si>
    <t>92000</t>
  </si>
  <si>
    <t>TOMADA BAIXA DE EMBUTIR (1 MÓDULO), 2P+T 10 A, INCLUINDO SUPORTE E PLACA - FORNECIMENTO E INSTALAÇÃO. AF_03/2023</t>
  </si>
  <si>
    <t>18.6.2</t>
  </si>
  <si>
    <t>92001</t>
  </si>
  <si>
    <t>TOMADA BAIXA DE EMBUTIR (1 MÓDULO), 2P+T 20 A, INCLUINDO SUPORTE E PLACA - FORNECIMENTO E INSTALAÇÃO. AF_03/2023</t>
  </si>
  <si>
    <t>18.6.3</t>
  </si>
  <si>
    <t>91955</t>
  </si>
  <si>
    <t>INTERRUPTOR PARALELO (1 MÓDULO), 10A/250V, INCLUINDO SUPORTE E PLACA - FORNECIMENTO E INSTALAÇÃO. AF_03/2023</t>
  </si>
  <si>
    <t>18.6.4</t>
  </si>
  <si>
    <t>92029</t>
  </si>
  <si>
    <t>INTERRUPTOR PARALELO (1 MÓDULO) COM 1 TOMADA DE EMBUTIR 2P+T 10 A, INCLUINDO SUPORTE E PLACA - FORNECIMENTO E INSTALAÇÃO. AF_03/2023</t>
  </si>
  <si>
    <t>18.6.5</t>
  </si>
  <si>
    <t>91953</t>
  </si>
  <si>
    <t>INTERRUPTOR SIMPLES (1 MÓDULO), 10A/250V, INCLUINDO SUPORTE E PLACA - FORNECIMENTO E INSTALAÇÃO. AF_03/2023</t>
  </si>
  <si>
    <t>18.6.6</t>
  </si>
  <si>
    <t>91959</t>
  </si>
  <si>
    <t>INTERRUPTOR SIMPLES (2 MÓDULOS), 10A/250V, INCLUINDO SUPORTE E PLACA - FORNECIMENTO E INSTALAÇÃO. AF_03/2023</t>
  </si>
  <si>
    <t>18.6.7</t>
  </si>
  <si>
    <t>91967</t>
  </si>
  <si>
    <t>INTERRUPTOR SIMPLES (3 MÓDULOS), 10A/250V, INCLUINDO SUPORTE E PLACA - FORNECIMENTO E INSTALAÇÃO. AF_03/2023</t>
  </si>
  <si>
    <t>18.6.8</t>
  </si>
  <si>
    <t>91969</t>
  </si>
  <si>
    <t>INTERRUPTOR PARALELO (3 MÓDULOS), 10A/250V, INCLUINDO SUPORTE E PLACA - FORNECIMENTO E INSTALAÇÃO. AF_03/2023</t>
  </si>
  <si>
    <t>18.6.9</t>
  </si>
  <si>
    <t>FNDE 309</t>
  </si>
  <si>
    <t>ESPELHO / PLACA CEGA 4" X 2", PARA INSTALACAO DE TOMADAS E INTERRUPTORES</t>
  </si>
  <si>
    <t>18.6.10</t>
  </si>
  <si>
    <t>FNDE 96</t>
  </si>
  <si>
    <t>LUMINÁRIA DE EMBUTIR, COM LÂMPADA LED DE 18 W</t>
  </si>
  <si>
    <t>18.6.11</t>
  </si>
  <si>
    <t>FNDE 97</t>
  </si>
  <si>
    <t>LUMINÁRIA DE EMBUTIR, COM LÂMPADA LED DE 31 W</t>
  </si>
  <si>
    <t>18.6.12</t>
  </si>
  <si>
    <t>FNDE 308</t>
  </si>
  <si>
    <t>LUMINÁRIA DE EMBUTIR, COM LÂMPADA LED DE 39 W</t>
  </si>
  <si>
    <t>18.6.13</t>
  </si>
  <si>
    <t>100903</t>
  </si>
  <si>
    <t>LÂMPADA TUBULAR LED DE 18/20 W, COM SOQUETE, BASE G13 - FORNECIMENTO E INSTALAÇÃO. AF_09/2024_PS</t>
  </si>
  <si>
    <t>18.6.14</t>
  </si>
  <si>
    <t>FNDE 98</t>
  </si>
  <si>
    <t>REFLETOR EM ALUMÍNIO, DE SUPORTE E ALÇA, COM LÂMPADA LED DE 200 W</t>
  </si>
  <si>
    <t>18.6.15</t>
  </si>
  <si>
    <t>97607</t>
  </si>
  <si>
    <t>LUMINÁRIA ARANDELA TIPO TARTARUGA, DE SOBREPOR, COM 1 LÂMPADA LED DE 6 W, SEM REATOR - FORNECIMENTO E INSTALAÇÃO. AF_09/2024</t>
  </si>
  <si>
    <t>18.6.16</t>
  </si>
  <si>
    <t>FNDE 99</t>
  </si>
  <si>
    <t>LUMINÁRIA TIPO SPOT BALIZADOR LED 12W</t>
  </si>
  <si>
    <t>18.6.17</t>
  </si>
  <si>
    <t>91960</t>
  </si>
  <si>
    <t>INTERRUPTOR PARALELO (2 MÓDULOS), 10A/250V, SEM SUPORTE E SEM PLACA - FORNECIMENTO E INSTALAÇÃO. AF_03/2023</t>
  </si>
  <si>
    <t>19</t>
  </si>
  <si>
    <t>INSTALAÇÕES DE CLIMATIZAÇÃO</t>
  </si>
  <si>
    <t>19.1</t>
  </si>
  <si>
    <t>DUTOS</t>
  </si>
  <si>
    <t>19.1.1</t>
  </si>
  <si>
    <t>97328</t>
  </si>
  <si>
    <t>TUBO EM COBRE FLEXÍVEL, DN 3/8", COM ISOLAMENTO, INSTALADO EM RAMAL DE ALIMENTAÇÃO DE AR CONDICIONADO COM CONDENSADORA INDIVIDUAL - FORNECIMENTO E INSTALAÇÃO. AF_12/2015</t>
  </si>
  <si>
    <t>19.1.2</t>
  </si>
  <si>
    <t>97327</t>
  </si>
  <si>
    <t>TUBO EM COBRE FLEXÍVEL, DN 1/4", COM ISOLAMENTO, INSTALADO EM RAMAL DE ALIMENTAÇÃO DE AR CONDICIONADO COM CONDENSADORA INDIVIDUAL FORNECIMENTO E INSTALAÇÃO. AF_12/2015</t>
  </si>
  <si>
    <t>19.1.3</t>
  </si>
  <si>
    <t>97330</t>
  </si>
  <si>
    <t>TUBO EM COBRE FLEXÍVEL, DN 5/8", COM ISOLAMENTO, INSTALADO EM RAMAL DE ALIMENTAÇÃO DE AR CONDICIONADO COM CONDENSADORA INDIVIDUAL - FORNECIMENTO E INSTALAÇÃO. AF_12/2015</t>
  </si>
  <si>
    <t>19.1.4</t>
  </si>
  <si>
    <t>97333</t>
  </si>
  <si>
    <t>TUBO EM COBRE FLEXÍVEL, DN 1/2", COM ISOLAMENTO, INSTALADO EM RAMAL DE ALIMENTAÇÃO DE AR CONDICIONADO COM CONDENSADORA CENTRAL - FORNECIMENTO E INSTALAÇÃO. AF_12/2015</t>
  </si>
  <si>
    <t>19.1.5</t>
  </si>
  <si>
    <t>FNDE 310</t>
  </si>
  <si>
    <t>TUBO EM COBRE FLEXÍVEL, DN 3/4", COM ISOLAMENTO, INSTALADO EM RAMAL DE ALIMENTAÇÃO DE AR CONDICIONADO COM CONDENSADORA INDIVIDUAL FORNECIMENTO E INSTALAÇÃO.</t>
  </si>
  <si>
    <t>19.1.6</t>
  </si>
  <si>
    <t>FNDE 703</t>
  </si>
  <si>
    <t>VIGA METÁLICA EM PERFIL LAMINADO OU SOLDADO EM AÇO ESTRUTURAL, COM CONEXÕES PARAFUSADAS, INCLUSOS MÃO DE OBRA, TRANSPORTE E IÇAMENTO UTILIZANDO GUINDASTE - FORNECIMENTO E INSTALAÇÃO. AF_01/2020_PSA</t>
  </si>
  <si>
    <t>19.2</t>
  </si>
  <si>
    <t>DRENO</t>
  </si>
  <si>
    <t>19.2.1</t>
  </si>
  <si>
    <t>89865</t>
  </si>
  <si>
    <t>TUBO, PVC, SOLDÁVEL, DE 25MM, INSTALADO EM DRENO DE AR-CONDICIONADO - FORNECIMENTO E INSTALAÇÃO. AF_08/2022</t>
  </si>
  <si>
    <t>19.2.2</t>
  </si>
  <si>
    <t>89866</t>
  </si>
  <si>
    <t>JOELHO 90 GRAUS, PVC, SOLDÁVEL, DN 25MM, INSTALADO EM DRENO DE AR-CONDICIONADO - FORNECIMENTO E INSTALAÇÃO. AF_08/2022</t>
  </si>
  <si>
    <t>19.2.3</t>
  </si>
  <si>
    <t>89448</t>
  </si>
  <si>
    <t>TUBO, PVC, SOLDÁVEL, DE 40MM, INSTALADO EM PRUMADA DE ÁGUA - FORNECIMENTO E INSTALAÇÃO. AF_06/2022</t>
  </si>
  <si>
    <t>19.2.4</t>
  </si>
  <si>
    <t>89498</t>
  </si>
  <si>
    <t>JOELHO 45 GRAUS, PVC, SOLDÁVEL, DN 40MM, INSTALADO EM PRUMADA DE ÁGUA - FORNECIMENTO E INSTALAÇÃO. AF_06/2022</t>
  </si>
  <si>
    <t>19.2.5</t>
  </si>
  <si>
    <t>89497</t>
  </si>
  <si>
    <t>JOELHO 90 GRAUS, PVC, SOLDÁVEL, DN 40MM, INSTALADO EM PRUMADA DE ÁGUA - FORNECIMENTO E INSTALAÇÃO. AF_06/2022</t>
  </si>
  <si>
    <t>19.2.6</t>
  </si>
  <si>
    <t>89623</t>
  </si>
  <si>
    <t>TE, PVC, SOLDÁVEL, DN 40MM, INSTALADO EM PRUMADA DE ÁGUA - FORNECIMENTO E INSTALAÇÃO. AF_06/2022</t>
  </si>
  <si>
    <t>19.2.7</t>
  </si>
  <si>
    <t>103964</t>
  </si>
  <si>
    <t>BUCHA DE REDUÇÃO, LONGA, PVC, SOLDÁVEL, DN 40 X 25 MM, INSTALADO EM PRUMADA DE ÁGUA - FORNECIMENTO E INSTALAÇÃO. AF_06/2022</t>
  </si>
  <si>
    <t>20</t>
  </si>
  <si>
    <t>INSTALAÇÕES DE CABEAMENTO ESTRUTURADO</t>
  </si>
  <si>
    <t>20.1</t>
  </si>
  <si>
    <t>EQUIPAMENTOS PASSIVOS</t>
  </si>
  <si>
    <t>20.1.1</t>
  </si>
  <si>
    <t>98301</t>
  </si>
  <si>
    <t>PATCH PANEL 24 PORTAS, CATEGORIA 5E - FORNECIMENTO E INSTALAÇÃO. AF_11/2019</t>
  </si>
  <si>
    <t>20.1.2</t>
  </si>
  <si>
    <t>98305</t>
  </si>
  <si>
    <t>RACK FECHADO PARA SERVIDOR - FORNECIMENTO E INSTALAÇÃO. AF_11/2019</t>
  </si>
  <si>
    <t>20.1.3</t>
  </si>
  <si>
    <t>FNDE 76</t>
  </si>
  <si>
    <t>SWITCH TIPO 24 PORTAS</t>
  </si>
  <si>
    <t>20.1.4</t>
  </si>
  <si>
    <t>FNDE 122</t>
  </si>
  <si>
    <t>BANDEJA MÓVEL, PADRÃO 19"</t>
  </si>
  <si>
    <t>20.1.5</t>
  </si>
  <si>
    <t>FNDE 123</t>
  </si>
  <si>
    <t>GUIA DE CABOS FECHADO 1U</t>
  </si>
  <si>
    <t>un</t>
  </si>
  <si>
    <t>20.2</t>
  </si>
  <si>
    <t>CABOS</t>
  </si>
  <si>
    <t>20.2.1</t>
  </si>
  <si>
    <t>98297</t>
  </si>
  <si>
    <t>CABO ELETRÔNICO CATEGORIA 6, INSTALADO EM EDIFICAÇÃO INSTITUCIONAL - FORNECIMENTO E INSTALAÇÃO. AF_11/2019</t>
  </si>
  <si>
    <t>20.2.2</t>
  </si>
  <si>
    <t>FNDE 316</t>
  </si>
  <si>
    <t>CABO ÓPTICO MULTIMODO, 4 FIBRA - FORNECIMENTO E INSTALAÇÃO</t>
  </si>
  <si>
    <t>20.3</t>
  </si>
  <si>
    <t>20.3.1</t>
  </si>
  <si>
    <t>98307</t>
  </si>
  <si>
    <t>TOMADA DE REDE RJ45 - FORNECIMENTO E INSTALAÇÃO. AF_11/2019</t>
  </si>
  <si>
    <t>20.3.2</t>
  </si>
  <si>
    <t>20.3.3</t>
  </si>
  <si>
    <t>91875</t>
  </si>
  <si>
    <t>LUVA PARA ELETRODUTO, PVC, ROSCÁVEL, DN 25 MM (3/4"), PARA CIRCUITOS TERMINAIS, INSTALADA EM FORRO - FORNECIMENTO E INSTALAÇÃO. AF_03/2023</t>
  </si>
  <si>
    <t>20.3.4</t>
  </si>
  <si>
    <t>20.3.5</t>
  </si>
  <si>
    <t>20.3.6</t>
  </si>
  <si>
    <t>92370</t>
  </si>
  <si>
    <t>LUVA, EM FERRO GALVANIZADO, DN 25 (1"), CONEXÃO ROSQUEADA, INSTALADO EM REDE DE ALIMENTAÇÃO PARA HIDRANTE - FORNECIMENTO E INSTALAÇÃO. AF_10/2020</t>
  </si>
  <si>
    <t>20.3.7</t>
  </si>
  <si>
    <t>92697</t>
  </si>
  <si>
    <t>LUVA, EM FERRO GALVANIZADO, CONEXÃO ROSQUEADA, DN 25 (1"), INSTALADO EM RAMAIS E SUB-RAMAIS DE GÁS - FORNECIMENTO E INSTALAÇÃO. AF_10/2020</t>
  </si>
  <si>
    <t>20.3.8</t>
  </si>
  <si>
    <t>20.3.9</t>
  </si>
  <si>
    <t>20.3.10</t>
  </si>
  <si>
    <t>92666</t>
  </si>
  <si>
    <t>LUVA, EM FERRO GALVANIZADO, CONEXÃO ROSQUEADA, DN 65 (2 1/2"), INSTALADO EM REDE DE ALIMENTAÇÃO PARA SPRINKLER - FORNECIMENTO E INSTALAÇÃO. AF_10/2020</t>
  </si>
  <si>
    <t>20.3.11</t>
  </si>
  <si>
    <t>91945</t>
  </si>
  <si>
    <t>SUPORTE PARAFUSADO COM PLACA DE ENCAIXE 4" X 2" ALTO (2,00 M DO PISO) PARA PONTO ELÉTRICO - FORNECIMENTO E INSTALAÇÃO. AF_03/2023</t>
  </si>
  <si>
    <t>20.3.12</t>
  </si>
  <si>
    <t>FNDE 42</t>
  </si>
  <si>
    <t>INSTALAÇÃO DE EXAUSTOR ELÉTRICO TIPO DOMICILIAR</t>
  </si>
  <si>
    <t>20.4</t>
  </si>
  <si>
    <t>CAIXAS E QUADROS</t>
  </si>
  <si>
    <t>20.4.1</t>
  </si>
  <si>
    <t>FNDE 31</t>
  </si>
  <si>
    <t>CAIXA DE CONCRETO ARMADO PRE-MOLDADO, COM FUNDO E TAMPA, DIMENSOES DE 0,30 X 0,30 X 0,30 M</t>
  </si>
  <si>
    <t>20.4.2</t>
  </si>
  <si>
    <t>101795</t>
  </si>
  <si>
    <t>CAIXA ENTERRADA PARA INSTALAÇÕES TELEFÔNICAS TIPO R1, EM ALVENARIA COM BLOCOS DE CONCRETO, DIMENSÕES INTERNAS: 0,35X0,60X0,60 M, EXCLUINDO TAMPÃO. AF_12/2020</t>
  </si>
  <si>
    <t>20.4.3</t>
  </si>
  <si>
    <t>100557</t>
  </si>
  <si>
    <t>CAIXA DE PASSAGEM PARA TELEFONE 80X80X15CM (SOBREPOR) FORNECIMENTO E INSTALACAO. AF_11/2019</t>
  </si>
  <si>
    <t>20.4.4</t>
  </si>
  <si>
    <t>100556</t>
  </si>
  <si>
    <t>CAIXA DE PASSAGEM PARA TELEFONE 15X15X10CM (SOBREPOR), FORNECIMENTO E INSTALACAO. AF_11/2019</t>
  </si>
  <si>
    <t>20.5</t>
  </si>
  <si>
    <t>ELETROCALHA E ELETRODUTOS</t>
  </si>
  <si>
    <t>20.5.1</t>
  </si>
  <si>
    <t>20.5.2</t>
  </si>
  <si>
    <t>20.5.3</t>
  </si>
  <si>
    <t>20.5.4</t>
  </si>
  <si>
    <t>20.5.5</t>
  </si>
  <si>
    <t>20.5.6</t>
  </si>
  <si>
    <t>20.5.7</t>
  </si>
  <si>
    <t>20.5.8</t>
  </si>
  <si>
    <t>20.5.9</t>
  </si>
  <si>
    <t>21</t>
  </si>
  <si>
    <t>SISTEMA DE EXAUSTÃO MECÂNICA</t>
  </si>
  <si>
    <t>21.1</t>
  </si>
  <si>
    <t>FNDE 619</t>
  </si>
  <si>
    <t>DUTO DE ALONGAMENTO PARA EXAUSTOR</t>
  </si>
  <si>
    <t>21.2</t>
  </si>
  <si>
    <t>FNDE 45</t>
  </si>
  <si>
    <t>COIFA EM AÇO INOX 100CM X 150CM COM VENTILADOR DE TELHADO</t>
  </si>
  <si>
    <t>22</t>
  </si>
  <si>
    <t>SISTEMA DE PROTEÇÃO CONTRA DESCARGAS ATMOSFÉRICAS (SPDA)</t>
  </si>
  <si>
    <t>22.1</t>
  </si>
  <si>
    <t>96989</t>
  </si>
  <si>
    <t>CAPTOR TIPO FRANKLIN PARA SPDA - FORNECIMENTO E INSTALAÇÃO. AF_08/2023</t>
  </si>
  <si>
    <t>22.2</t>
  </si>
  <si>
    <t>104753</t>
  </si>
  <si>
    <t>CONECTOR SPLIT-BOLT, PARA SPDA, PARA CABOS ATÉ 50 MM2 - FORNECIMENTO E INSTALAÇÃO. AF_08/2023</t>
  </si>
  <si>
    <t>22.3</t>
  </si>
  <si>
    <t>101663</t>
  </si>
  <si>
    <t>ABRAÇADEIRA DE FIXAÇÃO DE BRAÇOS DE LUMINÁRIAS DE 2" - FORNECIMENTO E INSTALAÇÃO. AF_08/2020</t>
  </si>
  <si>
    <t>22.4</t>
  </si>
  <si>
    <t>FNDE 68</t>
  </si>
  <si>
    <t>CONJUNTO DE ESTAIAMENTO PARA MASTRO DE SPDA</t>
  </si>
  <si>
    <t>22.5</t>
  </si>
  <si>
    <t>FNDE 69</t>
  </si>
  <si>
    <t>CAIXA DE EQUALIZAÇÃO DE ATERRAMENTO ELÉTRICO</t>
  </si>
  <si>
    <t>22.6</t>
  </si>
  <si>
    <t>93358</t>
  </si>
  <si>
    <t>ESCAVAÇÃO MANUAL DE VALA. AF_09/2024</t>
  </si>
  <si>
    <t>22.7</t>
  </si>
  <si>
    <t>93382</t>
  </si>
  <si>
    <t>REATERRO MANUAL DE VALAS, COM COMPACTADOR DE SOLOS DE PERCUSSÃO. AF_08/2023</t>
  </si>
  <si>
    <t>22.8</t>
  </si>
  <si>
    <t>96985</t>
  </si>
  <si>
    <t>HASTE DE ATERRAMENTO, DIÂMETRO 5/8", COM 3 METROS - FORNECIMENTO E INSTALAÇÃO. AF_08/2023</t>
  </si>
  <si>
    <t>22.9</t>
  </si>
  <si>
    <t>96973</t>
  </si>
  <si>
    <t>CORDOALHA DE COBRE NU 35 MM², NÃO ENTERRADA, COM ISOLADOR - FORNECIMENTO E INSTALAÇÃO. AF_08/2023</t>
  </si>
  <si>
    <t>22.10</t>
  </si>
  <si>
    <t>96977</t>
  </si>
  <si>
    <t>CORDOALHA DE COBRE NU 50 MM², ENTERRADA - FORNECIMENTO E INSTALAÇÃO. AF_08/2023</t>
  </si>
  <si>
    <t>22.11</t>
  </si>
  <si>
    <t>98111</t>
  </si>
  <si>
    <t>CAIXA DE INSPEÇÃO PARA ATERRAMENTO, CIRCULAR, EM POLIETILENO, DIÂMETRO INTERNO = 0,3 M. AF_12/2020</t>
  </si>
  <si>
    <t>22.12</t>
  </si>
  <si>
    <t>FNDE 70</t>
  </si>
  <si>
    <t>TERMINAL A COMPRESSÃO</t>
  </si>
  <si>
    <t>22.13</t>
  </si>
  <si>
    <t>FNDE 71</t>
  </si>
  <si>
    <t>SOLDA EXOTÉRMICA PARA SPDA - FORNECIMENTO E INSTALAÇÃO.</t>
  </si>
  <si>
    <t>22.14</t>
  </si>
  <si>
    <t>92884</t>
  </si>
  <si>
    <t>ARMAÇÃO UTILIZANDO AÇO CA-25 DE 10,0 MM - MONTAGEM. AF_06/2022</t>
  </si>
  <si>
    <t>22.15</t>
  </si>
  <si>
    <t>98463</t>
  </si>
  <si>
    <t>SUPORTE ISOLADOR PARA FIXAÇÃO DA CORDOALHA DE COBRE EM ALVENARIA OU CONCRETO - FORNECIMENTO E INSTALAÇÃO. AF_08/2023</t>
  </si>
  <si>
    <t>23</t>
  </si>
  <si>
    <t>SERVIÇOS COMPLEMENTARES</t>
  </si>
  <si>
    <t>23.1</t>
  </si>
  <si>
    <t>FNDE 39</t>
  </si>
  <si>
    <t>CONJUNTO DE MASTRO P/ TRÊS BANDEIRAS E PEDESTAL</t>
  </si>
  <si>
    <t>23.2</t>
  </si>
  <si>
    <t>FNDE 40</t>
  </si>
  <si>
    <t>BANCADA DE GRANITO CINZA ANDORINHA, INCLUSIVE PASSA PRATOS, ESPESSURA 2 CM - FORNECIMENTO E INSTALAÇÃO</t>
  </si>
  <si>
    <t>23.3</t>
  </si>
  <si>
    <t>FNDE 47</t>
  </si>
  <si>
    <t>PRATELEIRA DE GRANITO CINZA ANDORINHA, ESPESSURA 2 CM - FORNECIMENTO E INSTALAÇÃO</t>
  </si>
  <si>
    <t>23.4</t>
  </si>
  <si>
    <t>FNDE 48</t>
  </si>
  <si>
    <t>ESCANINHOS E PRATELERIAS EM MDF, REVESTIDOS EM LAMINADO MELAMÍNICO</t>
  </si>
  <si>
    <t>23.5</t>
  </si>
  <si>
    <t>FNDE 126</t>
  </si>
  <si>
    <t>TUBO AÇO GALVANIZADO D=3" P/BICICLETÁRIO, DIMENSÃO: H=75CM, L=150 CM, FIXADO EM BASE DE CONCRETO, PINTADO C/ESMALTE SINTETICO, EXCETO BASE DE CONCRETO E PINTURA DE ACABAMENTO</t>
  </si>
  <si>
    <t>23.6</t>
  </si>
  <si>
    <t>FNDE 72</t>
  </si>
  <si>
    <t>BANCO EM ALVENARIA, TAMPO EM CONCRETO, C/ENCOSTO H=80cm (PINTADO)</t>
  </si>
  <si>
    <t>23.7</t>
  </si>
  <si>
    <t>FNDE 128</t>
  </si>
  <si>
    <t>PORTA OBJETO EM GRANITO CINZA ANDORINHA, ESPESSURA 2 CM - FORNECIMENTO E INSTALAÇÃO</t>
  </si>
  <si>
    <t>23.8</t>
  </si>
  <si>
    <t>FNDE 73</t>
  </si>
  <si>
    <t>BANCO EM ALVENARIA REVESTIDO EM CERÂMICA</t>
  </si>
  <si>
    <t>23.9</t>
  </si>
  <si>
    <t>FNDE 311</t>
  </si>
  <si>
    <t>PEITORIL LINEAR EM GRANITO OU MÁRMORE, L = 24CM, COMPRIMENTO DE ATÉ 2M, ASSENTADO COM ARGAMASSA 1:6 COM ADITIVO.</t>
  </si>
  <si>
    <t>23.10</t>
  </si>
  <si>
    <t>100861</t>
  </si>
  <si>
    <t>SUPORTE MÃO FRANCESA EM AÇO, ABAS IGUAIS 30 CM, CAPACIDADE MINIMA 60 KG, BRANCO - FORNECIMENTO E INSTALAÇÃO. AF_01/2020</t>
  </si>
  <si>
    <t>23.11</t>
  </si>
  <si>
    <t>FNDE 325</t>
  </si>
  <si>
    <t>POSTE OFICIAL COMPLETO PARA REDE DE VOLEI</t>
  </si>
  <si>
    <t>CJ</t>
  </si>
  <si>
    <t>23.12</t>
  </si>
  <si>
    <t>FNDE 327</t>
  </si>
  <si>
    <t>TRAVE OFICIAL COMPLETA PARA FUTEBOL DE SALÃO</t>
  </si>
  <si>
    <t>23.13</t>
  </si>
  <si>
    <t>FNDE 326</t>
  </si>
  <si>
    <t>TABELA DE BASQUETE OFICIAL COMPLETA</t>
  </si>
  <si>
    <t>24</t>
  </si>
  <si>
    <t>SERVIÇOS FINAIS</t>
  </si>
  <si>
    <t>24.1</t>
  </si>
  <si>
    <t>99803</t>
  </si>
  <si>
    <t>LIMPEZA DE PISO CERÂMICO OU PORCELANATO COM PANO ÚMIDO. AF_04/2019</t>
  </si>
  <si>
    <t>24.2</t>
  </si>
  <si>
    <t>VALOR BDI TOTAL:</t>
  </si>
  <si>
    <t>VALOR ORÇAMENTO:</t>
  </si>
  <si>
    <t>VALOR TOTAL:</t>
  </si>
  <si>
    <t>MINISTÉRIO DA EDUCAÇÃO</t>
  </si>
  <si>
    <t>BDI :</t>
  </si>
  <si>
    <t>Fonte</t>
  </si>
  <si>
    <t>2025/01</t>
  </si>
  <si>
    <t>SEM DESONERAÇÃO</t>
  </si>
  <si>
    <t>SP OBRAS</t>
  </si>
  <si>
    <t>Obra: Escola 13 Salas - Opção 110V</t>
  </si>
  <si>
    <r>
      <t>Unidade Federativa:</t>
    </r>
    <r>
      <rPr>
        <b/>
        <i/>
        <sz val="10"/>
        <rFont val="Arial"/>
        <family val="2"/>
      </rPr>
      <t xml:space="preserve"> PARANÁ</t>
    </r>
  </si>
  <si>
    <t>Planilha Orçamentária: 13T-PLN-AT3-B127-R00</t>
  </si>
  <si>
    <t xml:space="preserve">Fundo Nacional de Desenvolvimento da Educação - CNPJ: 00.378.257/0001-81- Brasília/DF.
Observações:
1- Esta planilha possui caráter referencial de modo a subsidiar a elaboração da planilha de licitação. Os itens devem ser revistos e adequados ao projeto básico, desenvolvido localmente que deverá conter elementos de adaptação do projeto-padrão ao contexto local (terreno, solo, legislação municipal e normas das concessionárias).
2- O desenvolvimento do projeto básico, que inclui projeto de fundações, e elaboração da planilha de licitação são de responsabilidade dos entes federativos.
3- As fundações a serem executadas deverão ser adequadas ao tipo de solo da região, sendo esta, uma responsabilidade do ente federativo.
4- Cada ente federativo deve consultar a planilha de referência da sua unidade federativa, considerando a voltagem da região.
5- Para valores de referência de material/equipamentos não encontrados na tabela SINAPI, foram adotados valores de referência da fonte "SPOBRAS", mantendo os demais insumos, como mão-de-obra do SINAPI. Dessa forma, foram preservados os mesmos encargos sociais para toda a planilha.
6- Para valores de referência de material/equipamentos não encontrados na tabela SINAPI nem na tabela do "SPOBRAS", foram criadas composições próprias com código FNDE, mantendo os demais insumos, como a mão de obra do SINAPI. Dessa forma, foram preservados os mesmos encargos sociais para toda a planilha.
7- As referências do SINAPI são divulgadas nos relatórios com legenda de identificação da origem do preço: (C) preço do insumo coletado pelo IBGE; (CR) preço obtido por meio do coeficiente de representatividade do insumo – metodologia de família homogênea; ou (AS) preço atribuído com base no preço do insumo para a localidade de São Paulo/SP.
8- A utilização de referências de identificação da origem do preço é decisão do orçamentista, que deve verificar se o preço é adequado para a localidade a que se destina o orçamento, considerando a relevância do insumo no custo total do orçamento.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</si>
</sst>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,##0.00"/>
    <numFmt numFmtId="165" formatCode="\R\$\ ###,###,##0.00"/>
    <numFmt numFmtId="166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sz val="8"/>
      <color rgb="FF000000"/>
      <name val="SansSerif"/>
      <family val="2"/>
    </font>
    <font>
      <sz val="11"/>
      <color theme="1"/>
      <name val="Aptos Narrow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3" borderId="1"/>
    <xf numFmtId="0" fontId="6" fillId="3" borderId="1"/>
    <xf numFmtId="166" fontId="9" fillId="3" borderId="1" applyFont="0" applyFill="0" applyBorder="0" applyAlignment="0" applyProtection="0"/>
    <xf numFmtId="166" fontId="9" fillId="3" borderId="1" applyFont="0" applyFill="0" applyBorder="0" applyAlignment="0" applyProtection="0"/>
    <xf numFmtId="166" fontId="10" fillId="3" borderId="1" applyFont="0" applyFill="0" applyBorder="0" applyAlignment="0" applyProtection="0"/>
    <xf numFmtId="9" fontId="10" fillId="3" borderId="1" applyFont="0" applyFill="0" applyBorder="0" applyAlignment="0" applyProtection="0"/>
    <xf numFmtId="0" fontId="6" fillId="3" borderId="1"/>
  </cellStyleXfs>
  <cellXfs count="63">
    <xf numFmtId="0" fontId="0" fillId="0" borderId="0" xfId="0"/>
    <xf numFmtId="0" fontId="6" fillId="3" borderId="1" xfId="1"/>
    <xf numFmtId="164" fontId="2" fillId="3" borderId="2" xfId="1" applyNumberFormat="1" applyFont="1" applyBorder="1" applyAlignment="1">
      <alignment horizontal="right" vertical="center" wrapText="1"/>
    </xf>
    <xf numFmtId="0" fontId="6" fillId="3" borderId="1" xfId="1" applyAlignment="1" applyProtection="1">
      <alignment wrapText="1"/>
      <protection locked="0"/>
    </xf>
    <xf numFmtId="165" fontId="3" fillId="3" borderId="2" xfId="1" applyNumberFormat="1" applyFont="1" applyBorder="1" applyAlignment="1">
      <alignment horizontal="right" vertical="center" wrapText="1"/>
    </xf>
    <xf numFmtId="164" fontId="3" fillId="3" borderId="2" xfId="1" applyNumberFormat="1" applyFont="1" applyBorder="1" applyAlignment="1">
      <alignment horizontal="right" vertical="center" wrapText="1"/>
    </xf>
    <xf numFmtId="4" fontId="3" fillId="3" borderId="2" xfId="1" applyNumberFormat="1" applyFont="1" applyBorder="1" applyAlignment="1">
      <alignment horizontal="right" vertical="center" wrapText="1"/>
    </xf>
    <xf numFmtId="0" fontId="3" fillId="3" borderId="2" xfId="1" applyFont="1" applyBorder="1" applyAlignment="1">
      <alignment horizontal="center" vertical="center" wrapText="1"/>
    </xf>
    <xf numFmtId="0" fontId="3" fillId="3" borderId="2" xfId="1" applyFont="1" applyBorder="1" applyAlignment="1">
      <alignment horizontal="justify" vertical="center" wrapText="1"/>
    </xf>
    <xf numFmtId="0" fontId="3" fillId="3" borderId="2" xfId="1" applyFont="1" applyBorder="1" applyAlignment="1">
      <alignment horizontal="left" vertical="center" wrapText="1"/>
    </xf>
    <xf numFmtId="0" fontId="2" fillId="3" borderId="2" xfId="1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3" borderId="1" xfId="2"/>
    <xf numFmtId="0" fontId="8" fillId="3" borderId="3" xfId="1" applyFont="1" applyBorder="1" applyAlignment="1">
      <alignment horizontal="center" wrapText="1"/>
    </xf>
    <xf numFmtId="0" fontId="8" fillId="3" borderId="4" xfId="1" applyFont="1" applyBorder="1" applyAlignment="1">
      <alignment horizontal="center" wrapText="1"/>
    </xf>
    <xf numFmtId="0" fontId="8" fillId="3" borderId="4" xfId="1" applyFont="1" applyBorder="1" applyAlignment="1">
      <alignment horizontal="center" vertical="center" wrapText="1"/>
    </xf>
    <xf numFmtId="166" fontId="8" fillId="3" borderId="4" xfId="3" applyFont="1" applyFill="1" applyBorder="1" applyAlignment="1">
      <alignment horizontal="center" vertical="center" wrapText="1"/>
    </xf>
    <xf numFmtId="0" fontId="8" fillId="3" borderId="5" xfId="1" applyFont="1" applyBorder="1" applyAlignment="1">
      <alignment horizontal="center" vertical="center" wrapText="1"/>
    </xf>
    <xf numFmtId="166" fontId="8" fillId="3" borderId="6" xfId="4" applyFont="1" applyFill="1" applyBorder="1" applyAlignment="1">
      <alignment vertical="center"/>
    </xf>
    <xf numFmtId="0" fontId="8" fillId="3" borderId="1" xfId="1" applyFont="1" applyAlignment="1">
      <alignment horizontal="center"/>
    </xf>
    <xf numFmtId="0" fontId="6" fillId="3" borderId="1" xfId="1" applyAlignment="1">
      <alignment horizontal="left" vertical="center" wrapText="1"/>
    </xf>
    <xf numFmtId="0" fontId="6" fillId="3" borderId="1" xfId="1" applyAlignment="1">
      <alignment horizontal="center" vertical="center" wrapText="1"/>
    </xf>
    <xf numFmtId="166" fontId="10" fillId="3" borderId="1" xfId="3" applyFont="1" applyFill="1" applyBorder="1" applyAlignment="1">
      <alignment horizontal="center" vertical="center" wrapText="1"/>
    </xf>
    <xf numFmtId="166" fontId="8" fillId="3" borderId="1" xfId="5" applyFont="1" applyFill="1" applyBorder="1" applyAlignment="1">
      <alignment horizontal="right" vertical="center" wrapText="1"/>
    </xf>
    <xf numFmtId="10" fontId="8" fillId="4" borderId="7" xfId="6" applyNumberFormat="1" applyFont="1" applyFill="1" applyBorder="1" applyAlignment="1">
      <alignment horizontal="center" vertical="center" wrapText="1"/>
    </xf>
    <xf numFmtId="10" fontId="8" fillId="5" borderId="7" xfId="6" applyNumberFormat="1" applyFont="1" applyFill="1" applyBorder="1" applyAlignment="1">
      <alignment horizontal="center" vertical="center" wrapText="1"/>
    </xf>
    <xf numFmtId="166" fontId="10" fillId="3" borderId="1" xfId="4" quotePrefix="1" applyFont="1" applyFill="1" applyBorder="1" applyAlignment="1">
      <alignment vertical="center"/>
    </xf>
    <xf numFmtId="166" fontId="8" fillId="3" borderId="3" xfId="4" quotePrefix="1" applyFont="1" applyFill="1" applyBorder="1" applyAlignment="1">
      <alignment vertical="center"/>
    </xf>
    <xf numFmtId="0" fontId="6" fillId="3" borderId="4" xfId="1" applyBorder="1" applyAlignment="1">
      <alignment horizontal="center" vertical="center" wrapText="1"/>
    </xf>
    <xf numFmtId="166" fontId="10" fillId="3" borderId="5" xfId="4" quotePrefix="1" applyFont="1" applyFill="1" applyBorder="1" applyAlignment="1">
      <alignment horizontal="center" vertical="center"/>
    </xf>
    <xf numFmtId="0" fontId="8" fillId="3" borderId="1" xfId="1" applyFont="1" applyAlignment="1">
      <alignment vertical="center"/>
    </xf>
    <xf numFmtId="0" fontId="8" fillId="3" borderId="6" xfId="1" applyFont="1" applyBorder="1" applyAlignment="1">
      <alignment vertical="center"/>
    </xf>
    <xf numFmtId="0" fontId="10" fillId="3" borderId="1" xfId="1" applyFont="1" applyAlignment="1">
      <alignment horizontal="center" vertical="center"/>
    </xf>
    <xf numFmtId="166" fontId="10" fillId="3" borderId="7" xfId="4" quotePrefix="1" applyFont="1" applyFill="1" applyBorder="1" applyAlignment="1">
      <alignment horizontal="center" vertical="center"/>
    </xf>
    <xf numFmtId="0" fontId="8" fillId="3" borderId="8" xfId="1" applyFont="1" applyBorder="1" applyAlignment="1">
      <alignment vertical="center"/>
    </xf>
    <xf numFmtId="0" fontId="10" fillId="3" borderId="9" xfId="1" applyFont="1" applyBorder="1" applyAlignment="1">
      <alignment horizontal="center" vertical="center"/>
    </xf>
    <xf numFmtId="0" fontId="10" fillId="3" borderId="10" xfId="1" applyFont="1" applyBorder="1" applyAlignment="1">
      <alignment horizontal="center" vertical="center"/>
    </xf>
    <xf numFmtId="0" fontId="6" fillId="3" borderId="8" xfId="1" applyBorder="1" applyAlignment="1">
      <alignment horizontal="center"/>
    </xf>
    <xf numFmtId="0" fontId="6" fillId="3" borderId="9" xfId="1" applyBorder="1" applyAlignment="1">
      <alignment horizontal="center"/>
    </xf>
    <xf numFmtId="0" fontId="6" fillId="3" borderId="9" xfId="1" applyBorder="1" applyAlignment="1">
      <alignment horizontal="left" vertical="center"/>
    </xf>
    <xf numFmtId="0" fontId="6" fillId="3" borderId="9" xfId="1" applyBorder="1" applyAlignment="1">
      <alignment horizontal="center" vertical="center"/>
    </xf>
    <xf numFmtId="166" fontId="10" fillId="3" borderId="9" xfId="3" applyFont="1" applyFill="1" applyBorder="1" applyAlignment="1">
      <alignment horizontal="center" vertical="center"/>
    </xf>
    <xf numFmtId="166" fontId="10" fillId="3" borderId="9" xfId="3" applyFont="1" applyFill="1" applyBorder="1" applyAlignment="1">
      <alignment vertical="center"/>
    </xf>
    <xf numFmtId="0" fontId="6" fillId="3" borderId="10" xfId="1" applyBorder="1" applyAlignment="1">
      <alignment vertical="center"/>
    </xf>
    <xf numFmtId="0" fontId="6" fillId="3" borderId="1" xfId="2" applyAlignment="1" applyProtection="1">
      <alignment wrapText="1"/>
      <protection locked="0"/>
    </xf>
    <xf numFmtId="0" fontId="2" fillId="3" borderId="2" xfId="1" applyFont="1" applyBorder="1" applyAlignment="1">
      <alignment horizontal="left" vertical="center" wrapText="1"/>
    </xf>
    <xf numFmtId="0" fontId="7" fillId="3" borderId="3" xfId="1" applyFont="1" applyBorder="1" applyAlignment="1">
      <alignment horizontal="right" vertical="center" wrapText="1" indent="4"/>
    </xf>
    <xf numFmtId="0" fontId="7" fillId="3" borderId="4" xfId="1" applyFont="1" applyBorder="1" applyAlignment="1">
      <alignment horizontal="right" vertical="center" wrapText="1" indent="4"/>
    </xf>
    <xf numFmtId="0" fontId="7" fillId="3" borderId="5" xfId="1" applyFont="1" applyBorder="1" applyAlignment="1">
      <alignment horizontal="right" vertical="center" wrapText="1" indent="4"/>
    </xf>
    <xf numFmtId="0" fontId="7" fillId="3" borderId="6" xfId="1" applyFont="1" applyBorder="1" applyAlignment="1">
      <alignment horizontal="right" vertical="center" wrapText="1" indent="4"/>
    </xf>
    <xf numFmtId="0" fontId="7" fillId="3" borderId="1" xfId="1" applyFont="1" applyAlignment="1">
      <alignment horizontal="right" vertical="center" wrapText="1" indent="4"/>
    </xf>
    <xf numFmtId="0" fontId="7" fillId="3" borderId="7" xfId="1" applyFont="1" applyBorder="1" applyAlignment="1">
      <alignment horizontal="right" vertical="center" wrapText="1" indent="4"/>
    </xf>
    <xf numFmtId="0" fontId="7" fillId="3" borderId="8" xfId="1" applyFont="1" applyBorder="1" applyAlignment="1">
      <alignment horizontal="right" vertical="center" wrapText="1" indent="4"/>
    </xf>
    <xf numFmtId="0" fontId="7" fillId="3" borderId="9" xfId="1" applyFont="1" applyBorder="1" applyAlignment="1">
      <alignment horizontal="right" vertical="center" wrapText="1" indent="4"/>
    </xf>
    <xf numFmtId="0" fontId="7" fillId="3" borderId="10" xfId="1" applyFont="1" applyBorder="1" applyAlignment="1">
      <alignment horizontal="right" vertical="center" wrapText="1" indent="4"/>
    </xf>
    <xf numFmtId="166" fontId="8" fillId="3" borderId="11" xfId="3" applyFont="1" applyFill="1" applyBorder="1" applyAlignment="1">
      <alignment horizontal="center" vertical="center" wrapText="1"/>
    </xf>
    <xf numFmtId="166" fontId="8" fillId="3" borderId="12" xfId="3" applyFont="1" applyFill="1" applyBorder="1" applyAlignment="1">
      <alignment horizontal="center" vertical="center" wrapText="1"/>
    </xf>
    <xf numFmtId="166" fontId="8" fillId="3" borderId="13" xfId="3" applyFont="1" applyFill="1" applyBorder="1" applyAlignment="1">
      <alignment horizontal="center" vertical="center" wrapText="1"/>
    </xf>
    <xf numFmtId="0" fontId="1" fillId="3" borderId="1" xfId="2" applyFont="1" applyAlignment="1">
      <alignment horizontal="right" vertical="center" wrapText="1"/>
    </xf>
    <xf numFmtId="0" fontId="4" fillId="3" borderId="1" xfId="1" applyFont="1" applyAlignment="1">
      <alignment horizontal="right" vertical="center" wrapText="1"/>
    </xf>
    <xf numFmtId="0" fontId="5" fillId="3" borderId="11" xfId="7" applyFont="1" applyBorder="1" applyAlignment="1">
      <alignment horizontal="justify" vertical="center" wrapText="1"/>
    </xf>
    <xf numFmtId="0" fontId="5" fillId="3" borderId="12" xfId="7" applyFont="1" applyBorder="1" applyAlignment="1">
      <alignment horizontal="justify" vertical="center" wrapText="1"/>
    </xf>
    <xf numFmtId="0" fontId="5" fillId="3" borderId="13" xfId="7" applyFont="1" applyBorder="1" applyAlignment="1">
      <alignment horizontal="justify" vertical="center" wrapText="1"/>
    </xf>
  </cellXfs>
  <cellStyles count="8">
    <cellStyle name="Normal" xfId="0" builtinId="0"/>
    <cellStyle name="Normal 2" xfId="1"/>
    <cellStyle name="Normal 3" xfId="2"/>
    <cellStyle name="Normal 57" xfId="7"/>
    <cellStyle name="Porcentagem 2" xfId="6"/>
    <cellStyle name="Vírgula 2" xfId="3"/>
    <cellStyle name="Vírgula 2 2" xfId="5"/>
    <cellStyle name="Vírgula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2</xdr:col>
      <xdr:colOff>1163323</xdr:colOff>
      <xdr:row>2</xdr:row>
      <xdr:rowOff>131781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4D7A5DFD-98E7-4F99-8057-3A9F3E568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2153923" cy="48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51"/>
  <sheetViews>
    <sheetView tabSelected="1" topLeftCell="D733" zoomScale="120" zoomScaleNormal="120" workbookViewId="0">
      <selection activeCell="I742" sqref="I742"/>
    </sheetView>
  </sheetViews>
  <sheetFormatPr defaultColWidth="9.125" defaultRowHeight="14.25"/>
  <cols>
    <col min="1" max="1" width="7.375" style="1" customWidth="1"/>
    <col min="2" max="2" width="8.25" style="1" customWidth="1"/>
    <col min="3" max="3" width="34.875" style="1" customWidth="1"/>
    <col min="4" max="4" width="7.375" style="1" customWidth="1"/>
    <col min="5" max="5" width="6.75" style="1" customWidth="1"/>
    <col min="6" max="6" width="10.75" style="1" bestFit="1" customWidth="1"/>
    <col min="7" max="7" width="10" style="1" customWidth="1"/>
    <col min="8" max="8" width="21.75" style="1" bestFit="1" customWidth="1"/>
    <col min="9" max="9" width="12" style="1" bestFit="1" customWidth="1"/>
    <col min="10" max="16384" width="9.125" style="1"/>
  </cols>
  <sheetData>
    <row r="1" spans="1:8" s="12" customFormat="1">
      <c r="A1" s="46" t="s">
        <v>1874</v>
      </c>
      <c r="B1" s="47"/>
      <c r="C1" s="47"/>
      <c r="D1" s="47"/>
      <c r="E1" s="47"/>
      <c r="F1" s="47"/>
      <c r="G1" s="47"/>
      <c r="H1" s="48"/>
    </row>
    <row r="2" spans="1:8" s="12" customFormat="1">
      <c r="A2" s="49"/>
      <c r="B2" s="50"/>
      <c r="C2" s="50"/>
      <c r="D2" s="50"/>
      <c r="E2" s="50"/>
      <c r="F2" s="50"/>
      <c r="G2" s="50"/>
      <c r="H2" s="51"/>
    </row>
    <row r="3" spans="1:8" s="12" customFormat="1" ht="15" thickBot="1">
      <c r="A3" s="52"/>
      <c r="B3" s="53"/>
      <c r="C3" s="53"/>
      <c r="D3" s="53"/>
      <c r="E3" s="53"/>
      <c r="F3" s="53"/>
      <c r="G3" s="53"/>
      <c r="H3" s="54"/>
    </row>
    <row r="4" spans="1:8" s="12" customFormat="1">
      <c r="A4" s="13"/>
      <c r="B4" s="14"/>
      <c r="C4" s="14"/>
      <c r="D4" s="15"/>
      <c r="E4" s="15"/>
      <c r="F4" s="16"/>
      <c r="G4" s="16"/>
      <c r="H4" s="17"/>
    </row>
    <row r="5" spans="1:8" s="12" customFormat="1">
      <c r="A5" s="18" t="s">
        <v>1880</v>
      </c>
      <c r="B5" s="19"/>
      <c r="C5" s="19"/>
      <c r="D5" s="20"/>
      <c r="E5" s="21"/>
      <c r="F5" s="22"/>
      <c r="G5" s="23" t="s">
        <v>1875</v>
      </c>
      <c r="H5" s="24">
        <v>0.25</v>
      </c>
    </row>
    <row r="6" spans="1:8" s="12" customFormat="1" ht="15" thickBot="1">
      <c r="A6" s="18" t="s">
        <v>1881</v>
      </c>
      <c r="B6" s="19"/>
      <c r="C6" s="19"/>
      <c r="D6" s="20"/>
      <c r="E6" s="21"/>
      <c r="F6" s="22"/>
      <c r="G6" s="23"/>
      <c r="H6" s="25"/>
    </row>
    <row r="7" spans="1:8" s="12" customFormat="1" ht="15" thickBot="1">
      <c r="A7" s="18" t="s">
        <v>1882</v>
      </c>
      <c r="B7" s="19"/>
      <c r="C7" s="19"/>
      <c r="D7" s="20"/>
      <c r="E7" s="21"/>
      <c r="F7" s="55" t="s">
        <v>1876</v>
      </c>
      <c r="G7" s="56"/>
      <c r="H7" s="57"/>
    </row>
    <row r="8" spans="1:8" s="12" customFormat="1">
      <c r="A8" s="18"/>
      <c r="B8" s="19"/>
      <c r="C8" s="19"/>
      <c r="D8" s="20"/>
      <c r="E8" s="26"/>
      <c r="F8" s="27" t="s">
        <v>14</v>
      </c>
      <c r="G8" s="28" t="s">
        <v>1877</v>
      </c>
      <c r="H8" s="29" t="s">
        <v>1878</v>
      </c>
    </row>
    <row r="9" spans="1:8" s="12" customFormat="1">
      <c r="A9" s="18"/>
      <c r="B9" s="30"/>
      <c r="C9" s="30"/>
      <c r="D9" s="30"/>
      <c r="E9" s="30"/>
      <c r="F9" s="31" t="s">
        <v>1879</v>
      </c>
      <c r="G9" s="32">
        <v>196</v>
      </c>
      <c r="H9" s="33" t="s">
        <v>1878</v>
      </c>
    </row>
    <row r="10" spans="1:8" s="12" customFormat="1" ht="15" thickBot="1">
      <c r="A10" s="18"/>
      <c r="B10" s="30"/>
      <c r="C10" s="30"/>
      <c r="D10" s="30"/>
      <c r="E10" s="30"/>
      <c r="F10" s="34" t="s">
        <v>26</v>
      </c>
      <c r="G10" s="35" t="s">
        <v>26</v>
      </c>
      <c r="H10" s="36"/>
    </row>
    <row r="11" spans="1:8" s="12" customFormat="1" ht="15" thickBot="1">
      <c r="A11" s="37"/>
      <c r="B11" s="38"/>
      <c r="C11" s="38"/>
      <c r="D11" s="39"/>
      <c r="E11" s="40"/>
      <c r="F11" s="41"/>
      <c r="G11" s="42"/>
      <c r="H11" s="43"/>
    </row>
    <row r="12" spans="1:8" s="12" customFormat="1">
      <c r="A12" s="44"/>
      <c r="B12" s="58" t="s">
        <v>0</v>
      </c>
      <c r="C12" s="58"/>
      <c r="D12" s="58"/>
      <c r="E12" s="58"/>
      <c r="F12" s="58"/>
      <c r="G12" s="58"/>
      <c r="H12" s="44"/>
    </row>
    <row r="13" spans="1:8" ht="16.5">
      <c r="A13" s="11" t="s">
        <v>1</v>
      </c>
      <c r="B13" s="11" t="s">
        <v>2</v>
      </c>
      <c r="C13" s="11" t="s">
        <v>3</v>
      </c>
      <c r="D13" s="11" t="s">
        <v>4</v>
      </c>
      <c r="E13" s="11" t="s">
        <v>5</v>
      </c>
      <c r="F13" s="11" t="s">
        <v>6</v>
      </c>
      <c r="G13" s="11" t="s">
        <v>7</v>
      </c>
      <c r="H13" s="11" t="s">
        <v>8</v>
      </c>
    </row>
    <row r="14" spans="1:8">
      <c r="A14" s="10" t="s">
        <v>9</v>
      </c>
      <c r="B14" s="45" t="s">
        <v>10</v>
      </c>
      <c r="C14" s="45"/>
      <c r="D14" s="45"/>
      <c r="E14" s="45"/>
      <c r="F14" s="45"/>
      <c r="G14" s="45"/>
      <c r="H14" s="2">
        <f>SUM(H15:H24)</f>
        <v>772007.5199999999</v>
      </c>
    </row>
    <row r="15" spans="1:8" ht="16.5">
      <c r="A15" s="9" t="s">
        <v>11</v>
      </c>
      <c r="B15" s="7" t="s">
        <v>12</v>
      </c>
      <c r="C15" s="8" t="s">
        <v>13</v>
      </c>
      <c r="D15" s="7" t="s">
        <v>14</v>
      </c>
      <c r="E15" s="7" t="s">
        <v>15</v>
      </c>
      <c r="F15" s="6">
        <v>6.48</v>
      </c>
      <c r="G15" s="5">
        <v>470.95</v>
      </c>
      <c r="H15" s="4">
        <f>ROUND(G15*F15,2)</f>
        <v>3051.76</v>
      </c>
    </row>
    <row r="16" spans="1:8">
      <c r="A16" s="9" t="s">
        <v>16</v>
      </c>
      <c r="B16" s="7" t="s">
        <v>17</v>
      </c>
      <c r="C16" s="8" t="s">
        <v>18</v>
      </c>
      <c r="D16" s="7" t="s">
        <v>14</v>
      </c>
      <c r="E16" s="7" t="s">
        <v>15</v>
      </c>
      <c r="F16" s="6">
        <v>726</v>
      </c>
      <c r="G16" s="5">
        <v>94.6</v>
      </c>
      <c r="H16" s="4">
        <f t="shared" ref="H16:H24" si="0">ROUND(G16*F16,2)</f>
        <v>68679.600000000006</v>
      </c>
    </row>
    <row r="17" spans="1:8" ht="24.75">
      <c r="A17" s="9" t="s">
        <v>19</v>
      </c>
      <c r="B17" s="7" t="s">
        <v>20</v>
      </c>
      <c r="C17" s="8" t="s">
        <v>21</v>
      </c>
      <c r="D17" s="7" t="s">
        <v>14</v>
      </c>
      <c r="E17" s="7" t="s">
        <v>22</v>
      </c>
      <c r="F17" s="6">
        <v>1</v>
      </c>
      <c r="G17" s="5">
        <v>1980.7</v>
      </c>
      <c r="H17" s="4">
        <f t="shared" si="0"/>
        <v>1980.7</v>
      </c>
    </row>
    <row r="18" spans="1:8">
      <c r="A18" s="9" t="s">
        <v>23</v>
      </c>
      <c r="B18" s="7" t="s">
        <v>24</v>
      </c>
      <c r="C18" s="8" t="s">
        <v>25</v>
      </c>
      <c r="D18" s="7" t="s">
        <v>26</v>
      </c>
      <c r="E18" s="7" t="s">
        <v>22</v>
      </c>
      <c r="F18" s="6">
        <v>1</v>
      </c>
      <c r="G18" s="5">
        <v>3273.17</v>
      </c>
      <c r="H18" s="4">
        <f t="shared" si="0"/>
        <v>3273.17</v>
      </c>
    </row>
    <row r="19" spans="1:8" ht="24.75">
      <c r="A19" s="9" t="s">
        <v>27</v>
      </c>
      <c r="B19" s="7" t="s">
        <v>28</v>
      </c>
      <c r="C19" s="8" t="s">
        <v>29</v>
      </c>
      <c r="D19" s="7" t="s">
        <v>14</v>
      </c>
      <c r="E19" s="7" t="s">
        <v>30</v>
      </c>
      <c r="F19" s="6">
        <v>911.48</v>
      </c>
      <c r="G19" s="5">
        <v>76.12</v>
      </c>
      <c r="H19" s="4">
        <f t="shared" si="0"/>
        <v>69381.86</v>
      </c>
    </row>
    <row r="20" spans="1:8" ht="24.75">
      <c r="A20" s="9" t="s">
        <v>31</v>
      </c>
      <c r="B20" s="7" t="s">
        <v>32</v>
      </c>
      <c r="C20" s="8" t="s">
        <v>33</v>
      </c>
      <c r="D20" s="7" t="s">
        <v>14</v>
      </c>
      <c r="E20" s="7" t="s">
        <v>15</v>
      </c>
      <c r="F20" s="6">
        <v>6800</v>
      </c>
      <c r="G20" s="5">
        <v>0.71</v>
      </c>
      <c r="H20" s="4">
        <f t="shared" si="0"/>
        <v>4828</v>
      </c>
    </row>
    <row r="21" spans="1:8">
      <c r="A21" s="9" t="s">
        <v>34</v>
      </c>
      <c r="B21" s="7" t="s">
        <v>35</v>
      </c>
      <c r="C21" s="8" t="s">
        <v>36</v>
      </c>
      <c r="D21" s="7" t="s">
        <v>26</v>
      </c>
      <c r="E21" s="7" t="s">
        <v>22</v>
      </c>
      <c r="F21" s="6">
        <v>1</v>
      </c>
      <c r="G21" s="5">
        <v>579549.94999999995</v>
      </c>
      <c r="H21" s="4">
        <f t="shared" si="0"/>
        <v>579549.94999999995</v>
      </c>
    </row>
    <row r="22" spans="1:8" ht="24.75">
      <c r="A22" s="9" t="s">
        <v>37</v>
      </c>
      <c r="B22" s="7" t="s">
        <v>38</v>
      </c>
      <c r="C22" s="8" t="s">
        <v>39</v>
      </c>
      <c r="D22" s="7" t="s">
        <v>26</v>
      </c>
      <c r="E22" s="7" t="s">
        <v>40</v>
      </c>
      <c r="F22" s="6">
        <v>14</v>
      </c>
      <c r="G22" s="5">
        <v>805.98</v>
      </c>
      <c r="H22" s="4">
        <f t="shared" si="0"/>
        <v>11283.72</v>
      </c>
    </row>
    <row r="23" spans="1:8" ht="24.75">
      <c r="A23" s="9" t="s">
        <v>41</v>
      </c>
      <c r="B23" s="7" t="s">
        <v>42</v>
      </c>
      <c r="C23" s="8" t="s">
        <v>43</v>
      </c>
      <c r="D23" s="7" t="s">
        <v>26</v>
      </c>
      <c r="E23" s="7" t="s">
        <v>40</v>
      </c>
      <c r="F23" s="6">
        <v>14</v>
      </c>
      <c r="G23" s="5">
        <v>974.42</v>
      </c>
      <c r="H23" s="4">
        <f t="shared" si="0"/>
        <v>13641.88</v>
      </c>
    </row>
    <row r="24" spans="1:8" ht="24.75">
      <c r="A24" s="9" t="s">
        <v>44</v>
      </c>
      <c r="B24" s="7" t="s">
        <v>45</v>
      </c>
      <c r="C24" s="8" t="s">
        <v>46</v>
      </c>
      <c r="D24" s="7" t="s">
        <v>26</v>
      </c>
      <c r="E24" s="7" t="s">
        <v>40</v>
      </c>
      <c r="F24" s="6">
        <v>14</v>
      </c>
      <c r="G24" s="5">
        <v>1166.92</v>
      </c>
      <c r="H24" s="4">
        <f t="shared" si="0"/>
        <v>16336.88</v>
      </c>
    </row>
    <row r="25" spans="1:8">
      <c r="A25" s="10" t="s">
        <v>47</v>
      </c>
      <c r="B25" s="45" t="s">
        <v>48</v>
      </c>
      <c r="C25" s="45"/>
      <c r="D25" s="45"/>
      <c r="E25" s="45"/>
      <c r="F25" s="45"/>
      <c r="G25" s="45"/>
      <c r="H25" s="2">
        <f>H26+H32+H37+H41</f>
        <v>86017.510000000009</v>
      </c>
    </row>
    <row r="26" spans="1:8">
      <c r="A26" s="10" t="s">
        <v>49</v>
      </c>
      <c r="B26" s="45" t="s">
        <v>50</v>
      </c>
      <c r="C26" s="45"/>
      <c r="D26" s="45"/>
      <c r="E26" s="45"/>
      <c r="F26" s="45"/>
      <c r="G26" s="45"/>
      <c r="H26" s="2">
        <f>SUM(H27:H31)</f>
        <v>72921.88</v>
      </c>
    </row>
    <row r="27" spans="1:8" ht="24.75">
      <c r="A27" s="9" t="s">
        <v>51</v>
      </c>
      <c r="B27" s="7" t="s">
        <v>52</v>
      </c>
      <c r="C27" s="8" t="s">
        <v>53</v>
      </c>
      <c r="D27" s="7" t="s">
        <v>14</v>
      </c>
      <c r="E27" s="7" t="s">
        <v>54</v>
      </c>
      <c r="F27" s="6">
        <v>328.06</v>
      </c>
      <c r="G27" s="5">
        <v>46.96</v>
      </c>
      <c r="H27" s="4">
        <f>ROUND(G27*F27,2)</f>
        <v>15405.7</v>
      </c>
    </row>
    <row r="28" spans="1:8" ht="33">
      <c r="A28" s="9" t="s">
        <v>55</v>
      </c>
      <c r="B28" s="7" t="s">
        <v>56</v>
      </c>
      <c r="C28" s="8" t="s">
        <v>57</v>
      </c>
      <c r="D28" s="7" t="s">
        <v>14</v>
      </c>
      <c r="E28" s="7" t="s">
        <v>54</v>
      </c>
      <c r="F28" s="6">
        <v>298.70999999999998</v>
      </c>
      <c r="G28" s="5">
        <v>66.09</v>
      </c>
      <c r="H28" s="4">
        <f t="shared" ref="H28:H46" si="1">ROUND(G28*F28,2)</f>
        <v>19741.740000000002</v>
      </c>
    </row>
    <row r="29" spans="1:8" ht="24.75">
      <c r="A29" s="9" t="s">
        <v>58</v>
      </c>
      <c r="B29" s="7" t="s">
        <v>59</v>
      </c>
      <c r="C29" s="8" t="s">
        <v>60</v>
      </c>
      <c r="D29" s="7" t="s">
        <v>14</v>
      </c>
      <c r="E29" s="7" t="s">
        <v>54</v>
      </c>
      <c r="F29" s="6">
        <v>433.13</v>
      </c>
      <c r="G29" s="5">
        <v>59.74</v>
      </c>
      <c r="H29" s="4">
        <f t="shared" si="1"/>
        <v>25875.19</v>
      </c>
    </row>
    <row r="30" spans="1:8" ht="24.75">
      <c r="A30" s="9" t="s">
        <v>61</v>
      </c>
      <c r="B30" s="7" t="s">
        <v>62</v>
      </c>
      <c r="C30" s="8" t="s">
        <v>63</v>
      </c>
      <c r="D30" s="7" t="s">
        <v>14</v>
      </c>
      <c r="E30" s="7" t="s">
        <v>15</v>
      </c>
      <c r="F30" s="6">
        <v>432.57</v>
      </c>
      <c r="G30" s="5">
        <v>4.16</v>
      </c>
      <c r="H30" s="4">
        <f t="shared" si="1"/>
        <v>1799.49</v>
      </c>
    </row>
    <row r="31" spans="1:8" ht="41.25">
      <c r="A31" s="9" t="s">
        <v>64</v>
      </c>
      <c r="B31" s="7" t="s">
        <v>65</v>
      </c>
      <c r="C31" s="8" t="s">
        <v>66</v>
      </c>
      <c r="D31" s="7" t="s">
        <v>14</v>
      </c>
      <c r="E31" s="7" t="s">
        <v>54</v>
      </c>
      <c r="F31" s="6">
        <v>710.25</v>
      </c>
      <c r="G31" s="5">
        <v>14.22</v>
      </c>
      <c r="H31" s="4">
        <f t="shared" si="1"/>
        <v>10099.76</v>
      </c>
    </row>
    <row r="32" spans="1:8">
      <c r="A32" s="10" t="s">
        <v>67</v>
      </c>
      <c r="B32" s="45" t="s">
        <v>68</v>
      </c>
      <c r="C32" s="45"/>
      <c r="D32" s="45"/>
      <c r="E32" s="45"/>
      <c r="F32" s="45"/>
      <c r="G32" s="45"/>
      <c r="H32" s="2">
        <f>SUM(H33:H36)</f>
        <v>1331.32</v>
      </c>
    </row>
    <row r="33" spans="1:8" ht="24.75">
      <c r="A33" s="9" t="s">
        <v>69</v>
      </c>
      <c r="B33" s="7" t="s">
        <v>52</v>
      </c>
      <c r="C33" s="8" t="s">
        <v>53</v>
      </c>
      <c r="D33" s="7" t="s">
        <v>14</v>
      </c>
      <c r="E33" s="7" t="s">
        <v>54</v>
      </c>
      <c r="F33" s="6">
        <v>8.7100000000000009</v>
      </c>
      <c r="G33" s="5">
        <v>46.96</v>
      </c>
      <c r="H33" s="4">
        <f t="shared" si="1"/>
        <v>409.02</v>
      </c>
    </row>
    <row r="34" spans="1:8" ht="24.75">
      <c r="A34" s="9" t="s">
        <v>70</v>
      </c>
      <c r="B34" s="7" t="s">
        <v>59</v>
      </c>
      <c r="C34" s="8" t="s">
        <v>60</v>
      </c>
      <c r="D34" s="7" t="s">
        <v>14</v>
      </c>
      <c r="E34" s="7" t="s">
        <v>54</v>
      </c>
      <c r="F34" s="6">
        <v>11.47</v>
      </c>
      <c r="G34" s="5">
        <v>59.74</v>
      </c>
      <c r="H34" s="4">
        <f t="shared" si="1"/>
        <v>685.22</v>
      </c>
    </row>
    <row r="35" spans="1:8" ht="24.75">
      <c r="A35" s="9" t="s">
        <v>71</v>
      </c>
      <c r="B35" s="7" t="s">
        <v>62</v>
      </c>
      <c r="C35" s="8" t="s">
        <v>63</v>
      </c>
      <c r="D35" s="7" t="s">
        <v>14</v>
      </c>
      <c r="E35" s="7" t="s">
        <v>15</v>
      </c>
      <c r="F35" s="6">
        <v>20.38</v>
      </c>
      <c r="G35" s="5">
        <v>4.16</v>
      </c>
      <c r="H35" s="4">
        <f t="shared" si="1"/>
        <v>84.78</v>
      </c>
    </row>
    <row r="36" spans="1:8" ht="41.25">
      <c r="A36" s="9" t="s">
        <v>72</v>
      </c>
      <c r="B36" s="7" t="s">
        <v>65</v>
      </c>
      <c r="C36" s="8" t="s">
        <v>66</v>
      </c>
      <c r="D36" s="7" t="s">
        <v>14</v>
      </c>
      <c r="E36" s="7" t="s">
        <v>54</v>
      </c>
      <c r="F36" s="6">
        <v>10.71</v>
      </c>
      <c r="G36" s="5">
        <v>14.22</v>
      </c>
      <c r="H36" s="4">
        <f t="shared" si="1"/>
        <v>152.30000000000001</v>
      </c>
    </row>
    <row r="37" spans="1:8">
      <c r="A37" s="10" t="s">
        <v>73</v>
      </c>
      <c r="B37" s="45" t="s">
        <v>74</v>
      </c>
      <c r="C37" s="45"/>
      <c r="D37" s="45"/>
      <c r="E37" s="45"/>
      <c r="F37" s="45"/>
      <c r="G37" s="45"/>
      <c r="H37" s="2">
        <f>SUM(H38:H40)</f>
        <v>4538</v>
      </c>
    </row>
    <row r="38" spans="1:8" ht="24.75">
      <c r="A38" s="9" t="s">
        <v>75</v>
      </c>
      <c r="B38" s="7" t="s">
        <v>52</v>
      </c>
      <c r="C38" s="8" t="s">
        <v>53</v>
      </c>
      <c r="D38" s="7" t="s">
        <v>14</v>
      </c>
      <c r="E38" s="7" t="s">
        <v>54</v>
      </c>
      <c r="F38" s="6">
        <v>79.62</v>
      </c>
      <c r="G38" s="5">
        <v>46.96</v>
      </c>
      <c r="H38" s="4">
        <f t="shared" si="1"/>
        <v>3738.96</v>
      </c>
    </row>
    <row r="39" spans="1:8" ht="24.75">
      <c r="A39" s="9" t="s">
        <v>76</v>
      </c>
      <c r="B39" s="7" t="s">
        <v>62</v>
      </c>
      <c r="C39" s="8" t="s">
        <v>63</v>
      </c>
      <c r="D39" s="7" t="s">
        <v>14</v>
      </c>
      <c r="E39" s="7" t="s">
        <v>15</v>
      </c>
      <c r="F39" s="6">
        <v>56.03</v>
      </c>
      <c r="G39" s="5">
        <v>4.16</v>
      </c>
      <c r="H39" s="4">
        <f t="shared" si="1"/>
        <v>233.08</v>
      </c>
    </row>
    <row r="40" spans="1:8" ht="41.25">
      <c r="A40" s="9" t="s">
        <v>77</v>
      </c>
      <c r="B40" s="7" t="s">
        <v>65</v>
      </c>
      <c r="C40" s="8" t="s">
        <v>66</v>
      </c>
      <c r="D40" s="7" t="s">
        <v>14</v>
      </c>
      <c r="E40" s="7" t="s">
        <v>54</v>
      </c>
      <c r="F40" s="6">
        <v>39.799999999999997</v>
      </c>
      <c r="G40" s="5">
        <v>14.22</v>
      </c>
      <c r="H40" s="4">
        <f t="shared" si="1"/>
        <v>565.96</v>
      </c>
    </row>
    <row r="41" spans="1:8">
      <c r="A41" s="10" t="s">
        <v>78</v>
      </c>
      <c r="B41" s="45" t="s">
        <v>79</v>
      </c>
      <c r="C41" s="45"/>
      <c r="D41" s="45"/>
      <c r="E41" s="45"/>
      <c r="F41" s="45"/>
      <c r="G41" s="45"/>
      <c r="H41" s="2">
        <f>SUM(H42:H46)</f>
        <v>7226.31</v>
      </c>
    </row>
    <row r="42" spans="1:8" ht="24.75">
      <c r="A42" s="9" t="s">
        <v>80</v>
      </c>
      <c r="B42" s="7" t="s">
        <v>52</v>
      </c>
      <c r="C42" s="8" t="s">
        <v>53</v>
      </c>
      <c r="D42" s="7" t="s">
        <v>14</v>
      </c>
      <c r="E42" s="7" t="s">
        <v>54</v>
      </c>
      <c r="F42" s="6">
        <v>60.77</v>
      </c>
      <c r="G42" s="5">
        <v>46.96</v>
      </c>
      <c r="H42" s="4">
        <f t="shared" si="1"/>
        <v>2853.76</v>
      </c>
    </row>
    <row r="43" spans="1:8" ht="33">
      <c r="A43" s="9" t="s">
        <v>81</v>
      </c>
      <c r="B43" s="7" t="s">
        <v>56</v>
      </c>
      <c r="C43" s="8" t="s">
        <v>57</v>
      </c>
      <c r="D43" s="7" t="s">
        <v>14</v>
      </c>
      <c r="E43" s="7" t="s">
        <v>54</v>
      </c>
      <c r="F43" s="6">
        <v>1.63</v>
      </c>
      <c r="G43" s="5">
        <v>66.09</v>
      </c>
      <c r="H43" s="4">
        <f t="shared" si="1"/>
        <v>107.73</v>
      </c>
    </row>
    <row r="44" spans="1:8" ht="24.75">
      <c r="A44" s="9" t="s">
        <v>82</v>
      </c>
      <c r="B44" s="7" t="s">
        <v>59</v>
      </c>
      <c r="C44" s="8" t="s">
        <v>60</v>
      </c>
      <c r="D44" s="7" t="s">
        <v>14</v>
      </c>
      <c r="E44" s="7" t="s">
        <v>54</v>
      </c>
      <c r="F44" s="6">
        <v>51.41</v>
      </c>
      <c r="G44" s="5">
        <v>59.74</v>
      </c>
      <c r="H44" s="4">
        <f t="shared" si="1"/>
        <v>3071.23</v>
      </c>
    </row>
    <row r="45" spans="1:8" ht="24.75">
      <c r="A45" s="9" t="s">
        <v>83</v>
      </c>
      <c r="B45" s="7" t="s">
        <v>62</v>
      </c>
      <c r="C45" s="8" t="s">
        <v>63</v>
      </c>
      <c r="D45" s="7" t="s">
        <v>14</v>
      </c>
      <c r="E45" s="7" t="s">
        <v>15</v>
      </c>
      <c r="F45" s="6">
        <v>98.06</v>
      </c>
      <c r="G45" s="5">
        <v>4.16</v>
      </c>
      <c r="H45" s="4">
        <f t="shared" si="1"/>
        <v>407.93</v>
      </c>
    </row>
    <row r="46" spans="1:8" ht="41.25">
      <c r="A46" s="9" t="s">
        <v>84</v>
      </c>
      <c r="B46" s="7" t="s">
        <v>65</v>
      </c>
      <c r="C46" s="8" t="s">
        <v>66</v>
      </c>
      <c r="D46" s="7" t="s">
        <v>14</v>
      </c>
      <c r="E46" s="7" t="s">
        <v>54</v>
      </c>
      <c r="F46" s="6">
        <v>55.25</v>
      </c>
      <c r="G46" s="5">
        <v>14.22</v>
      </c>
      <c r="H46" s="4">
        <f t="shared" si="1"/>
        <v>785.66</v>
      </c>
    </row>
    <row r="47" spans="1:8">
      <c r="A47" s="10" t="s">
        <v>85</v>
      </c>
      <c r="B47" s="45" t="s">
        <v>86</v>
      </c>
      <c r="C47" s="45"/>
      <c r="D47" s="45"/>
      <c r="E47" s="45"/>
      <c r="F47" s="45"/>
      <c r="G47" s="45"/>
      <c r="H47" s="2">
        <f>H48+H53+H64+H72+H78+H85+H96+H103+H112+H116</f>
        <v>969252.94999999984</v>
      </c>
    </row>
    <row r="48" spans="1:8">
      <c r="A48" s="10" t="s">
        <v>87</v>
      </c>
      <c r="B48" s="45" t="s">
        <v>88</v>
      </c>
      <c r="C48" s="45"/>
      <c r="D48" s="45"/>
      <c r="E48" s="45"/>
      <c r="F48" s="45"/>
      <c r="G48" s="45"/>
      <c r="H48" s="2">
        <f>SUM(H49:H52)</f>
        <v>196005.71</v>
      </c>
    </row>
    <row r="49" spans="1:8" ht="33">
      <c r="A49" s="9" t="s">
        <v>89</v>
      </c>
      <c r="B49" s="7" t="s">
        <v>90</v>
      </c>
      <c r="C49" s="8" t="s">
        <v>91</v>
      </c>
      <c r="D49" s="7" t="s">
        <v>14</v>
      </c>
      <c r="E49" s="7" t="s">
        <v>30</v>
      </c>
      <c r="F49" s="6">
        <v>1116.5</v>
      </c>
      <c r="G49" s="5">
        <v>116.66</v>
      </c>
      <c r="H49" s="4">
        <f t="shared" ref="H49:H114" si="2">ROUND(G49*F49,2)</f>
        <v>130250.89</v>
      </c>
    </row>
    <row r="50" spans="1:8" ht="33">
      <c r="A50" s="9" t="s">
        <v>92</v>
      </c>
      <c r="B50" s="7" t="s">
        <v>93</v>
      </c>
      <c r="C50" s="8" t="s">
        <v>94</v>
      </c>
      <c r="D50" s="7" t="s">
        <v>26</v>
      </c>
      <c r="E50" s="7" t="s">
        <v>30</v>
      </c>
      <c r="F50" s="6">
        <v>252</v>
      </c>
      <c r="G50" s="5">
        <v>116.69</v>
      </c>
      <c r="H50" s="4">
        <f t="shared" si="2"/>
        <v>29405.88</v>
      </c>
    </row>
    <row r="51" spans="1:8" ht="33">
      <c r="A51" s="9" t="s">
        <v>95</v>
      </c>
      <c r="B51" s="7" t="s">
        <v>96</v>
      </c>
      <c r="C51" s="8" t="s">
        <v>97</v>
      </c>
      <c r="D51" s="7" t="s">
        <v>26</v>
      </c>
      <c r="E51" s="7" t="s">
        <v>30</v>
      </c>
      <c r="F51" s="6">
        <v>42</v>
      </c>
      <c r="G51" s="5">
        <v>116.69</v>
      </c>
      <c r="H51" s="4">
        <f t="shared" si="2"/>
        <v>4900.9799999999996</v>
      </c>
    </row>
    <row r="52" spans="1:8" ht="33">
      <c r="A52" s="9" t="s">
        <v>98</v>
      </c>
      <c r="B52" s="7" t="s">
        <v>99</v>
      </c>
      <c r="C52" s="8" t="s">
        <v>100</v>
      </c>
      <c r="D52" s="7" t="s">
        <v>26</v>
      </c>
      <c r="E52" s="7" t="s">
        <v>30</v>
      </c>
      <c r="F52" s="6">
        <v>269.5</v>
      </c>
      <c r="G52" s="5">
        <v>116.69</v>
      </c>
      <c r="H52" s="4">
        <f t="shared" si="2"/>
        <v>31447.96</v>
      </c>
    </row>
    <row r="53" spans="1:8">
      <c r="A53" s="10" t="s">
        <v>101</v>
      </c>
      <c r="B53" s="45" t="s">
        <v>102</v>
      </c>
      <c r="C53" s="45"/>
      <c r="D53" s="45"/>
      <c r="E53" s="45"/>
      <c r="F53" s="45"/>
      <c r="G53" s="45"/>
      <c r="H53" s="2">
        <f>SUM(H54:H63)</f>
        <v>292695.66000000003</v>
      </c>
    </row>
    <row r="54" spans="1:8" ht="16.5">
      <c r="A54" s="9" t="s">
        <v>103</v>
      </c>
      <c r="B54" s="7" t="s">
        <v>104</v>
      </c>
      <c r="C54" s="8" t="s">
        <v>105</v>
      </c>
      <c r="D54" s="7" t="s">
        <v>14</v>
      </c>
      <c r="E54" s="7" t="s">
        <v>15</v>
      </c>
      <c r="F54" s="6">
        <v>192.08</v>
      </c>
      <c r="G54" s="5">
        <v>42.49</v>
      </c>
      <c r="H54" s="4">
        <f t="shared" si="2"/>
        <v>8161.48</v>
      </c>
    </row>
    <row r="55" spans="1:8" ht="24.75">
      <c r="A55" s="9" t="s">
        <v>106</v>
      </c>
      <c r="B55" s="7" t="s">
        <v>107</v>
      </c>
      <c r="C55" s="8" t="s">
        <v>108</v>
      </c>
      <c r="D55" s="7" t="s">
        <v>14</v>
      </c>
      <c r="E55" s="7" t="s">
        <v>15</v>
      </c>
      <c r="F55" s="6">
        <v>836.69</v>
      </c>
      <c r="G55" s="5">
        <v>89.48</v>
      </c>
      <c r="H55" s="4">
        <f t="shared" si="2"/>
        <v>74867.02</v>
      </c>
    </row>
    <row r="56" spans="1:8" ht="16.5">
      <c r="A56" s="9" t="s">
        <v>109</v>
      </c>
      <c r="B56" s="7" t="s">
        <v>110</v>
      </c>
      <c r="C56" s="8" t="s">
        <v>111</v>
      </c>
      <c r="D56" s="7" t="s">
        <v>14</v>
      </c>
      <c r="E56" s="7" t="s">
        <v>112</v>
      </c>
      <c r="F56" s="6">
        <v>305.05</v>
      </c>
      <c r="G56" s="5">
        <v>20.28</v>
      </c>
      <c r="H56" s="4">
        <f t="shared" si="2"/>
        <v>6186.41</v>
      </c>
    </row>
    <row r="57" spans="1:8" ht="16.5">
      <c r="A57" s="9" t="s">
        <v>113</v>
      </c>
      <c r="B57" s="7" t="s">
        <v>114</v>
      </c>
      <c r="C57" s="8" t="s">
        <v>115</v>
      </c>
      <c r="D57" s="7" t="s">
        <v>14</v>
      </c>
      <c r="E57" s="7" t="s">
        <v>112</v>
      </c>
      <c r="F57" s="6">
        <v>2540.31</v>
      </c>
      <c r="G57" s="5">
        <v>17.75</v>
      </c>
      <c r="H57" s="4">
        <f t="shared" si="2"/>
        <v>45090.5</v>
      </c>
    </row>
    <row r="58" spans="1:8" ht="16.5">
      <c r="A58" s="9" t="s">
        <v>116</v>
      </c>
      <c r="B58" s="7" t="s">
        <v>117</v>
      </c>
      <c r="C58" s="8" t="s">
        <v>118</v>
      </c>
      <c r="D58" s="7" t="s">
        <v>14</v>
      </c>
      <c r="E58" s="7" t="s">
        <v>112</v>
      </c>
      <c r="F58" s="6">
        <v>1194.47</v>
      </c>
      <c r="G58" s="5">
        <v>15.26</v>
      </c>
      <c r="H58" s="4">
        <f t="shared" si="2"/>
        <v>18227.61</v>
      </c>
    </row>
    <row r="59" spans="1:8" ht="24.75">
      <c r="A59" s="9" t="s">
        <v>119</v>
      </c>
      <c r="B59" s="7" t="s">
        <v>120</v>
      </c>
      <c r="C59" s="8" t="s">
        <v>121</v>
      </c>
      <c r="D59" s="7" t="s">
        <v>14</v>
      </c>
      <c r="E59" s="7" t="s">
        <v>112</v>
      </c>
      <c r="F59" s="6">
        <v>1341.17</v>
      </c>
      <c r="G59" s="5">
        <v>11.42</v>
      </c>
      <c r="H59" s="4">
        <f t="shared" si="2"/>
        <v>15316.16</v>
      </c>
    </row>
    <row r="60" spans="1:8" ht="24.75">
      <c r="A60" s="9" t="s">
        <v>122</v>
      </c>
      <c r="B60" s="7" t="s">
        <v>123</v>
      </c>
      <c r="C60" s="8" t="s">
        <v>124</v>
      </c>
      <c r="D60" s="7" t="s">
        <v>14</v>
      </c>
      <c r="E60" s="7" t="s">
        <v>112</v>
      </c>
      <c r="F60" s="6">
        <v>814.53</v>
      </c>
      <c r="G60" s="5">
        <v>10.58</v>
      </c>
      <c r="H60" s="4">
        <f t="shared" si="2"/>
        <v>8617.73</v>
      </c>
    </row>
    <row r="61" spans="1:8" ht="16.5">
      <c r="A61" s="9" t="s">
        <v>125</v>
      </c>
      <c r="B61" s="7" t="s">
        <v>126</v>
      </c>
      <c r="C61" s="8" t="s">
        <v>127</v>
      </c>
      <c r="D61" s="7" t="s">
        <v>14</v>
      </c>
      <c r="E61" s="7" t="s">
        <v>112</v>
      </c>
      <c r="F61" s="6">
        <v>355.05</v>
      </c>
      <c r="G61" s="5">
        <v>11.39</v>
      </c>
      <c r="H61" s="4">
        <f t="shared" si="2"/>
        <v>4044.02</v>
      </c>
    </row>
    <row r="62" spans="1:8" ht="24.75">
      <c r="A62" s="9" t="s">
        <v>128</v>
      </c>
      <c r="B62" s="7" t="s">
        <v>129</v>
      </c>
      <c r="C62" s="8" t="s">
        <v>130</v>
      </c>
      <c r="D62" s="7" t="s">
        <v>14</v>
      </c>
      <c r="E62" s="7" t="s">
        <v>112</v>
      </c>
      <c r="F62" s="6">
        <v>560.02</v>
      </c>
      <c r="G62" s="5">
        <v>19.170000000000002</v>
      </c>
      <c r="H62" s="4">
        <f t="shared" si="2"/>
        <v>10735.58</v>
      </c>
    </row>
    <row r="63" spans="1:8" ht="24.75">
      <c r="A63" s="9" t="s">
        <v>131</v>
      </c>
      <c r="B63" s="7" t="s">
        <v>132</v>
      </c>
      <c r="C63" s="8" t="s">
        <v>133</v>
      </c>
      <c r="D63" s="7" t="s">
        <v>14</v>
      </c>
      <c r="E63" s="7" t="s">
        <v>54</v>
      </c>
      <c r="F63" s="6">
        <v>152.9</v>
      </c>
      <c r="G63" s="5">
        <v>663.5</v>
      </c>
      <c r="H63" s="4">
        <f t="shared" si="2"/>
        <v>101449.15</v>
      </c>
    </row>
    <row r="64" spans="1:8">
      <c r="A64" s="10" t="s">
        <v>134</v>
      </c>
      <c r="B64" s="45" t="s">
        <v>135</v>
      </c>
      <c r="C64" s="45"/>
      <c r="D64" s="45"/>
      <c r="E64" s="45"/>
      <c r="F64" s="45"/>
      <c r="G64" s="45"/>
      <c r="H64" s="2">
        <f>SUM(H65:H71)</f>
        <v>49094.380000000005</v>
      </c>
    </row>
    <row r="65" spans="1:8" ht="16.5">
      <c r="A65" s="9" t="s">
        <v>136</v>
      </c>
      <c r="B65" s="7" t="s">
        <v>104</v>
      </c>
      <c r="C65" s="8" t="s">
        <v>105</v>
      </c>
      <c r="D65" s="7" t="s">
        <v>14</v>
      </c>
      <c r="E65" s="7" t="s">
        <v>15</v>
      </c>
      <c r="F65" s="6">
        <v>31.22</v>
      </c>
      <c r="G65" s="5">
        <v>42.49</v>
      </c>
      <c r="H65" s="4">
        <f t="shared" si="2"/>
        <v>1326.54</v>
      </c>
    </row>
    <row r="66" spans="1:8" ht="24.75">
      <c r="A66" s="9" t="s">
        <v>137</v>
      </c>
      <c r="B66" s="7" t="s">
        <v>107</v>
      </c>
      <c r="C66" s="8" t="s">
        <v>108</v>
      </c>
      <c r="D66" s="7" t="s">
        <v>14</v>
      </c>
      <c r="E66" s="7" t="s">
        <v>15</v>
      </c>
      <c r="F66" s="6">
        <v>117.86</v>
      </c>
      <c r="G66" s="5">
        <v>89.48</v>
      </c>
      <c r="H66" s="4">
        <f t="shared" si="2"/>
        <v>10546.11</v>
      </c>
    </row>
    <row r="67" spans="1:8" ht="16.5">
      <c r="A67" s="9" t="s">
        <v>138</v>
      </c>
      <c r="B67" s="7" t="s">
        <v>110</v>
      </c>
      <c r="C67" s="8" t="s">
        <v>111</v>
      </c>
      <c r="D67" s="7" t="s">
        <v>14</v>
      </c>
      <c r="E67" s="7" t="s">
        <v>112</v>
      </c>
      <c r="F67" s="6">
        <v>287.14</v>
      </c>
      <c r="G67" s="5">
        <v>20.28</v>
      </c>
      <c r="H67" s="4">
        <f t="shared" si="2"/>
        <v>5823.2</v>
      </c>
    </row>
    <row r="68" spans="1:8" ht="16.5">
      <c r="A68" s="9" t="s">
        <v>139</v>
      </c>
      <c r="B68" s="7" t="s">
        <v>114</v>
      </c>
      <c r="C68" s="8" t="s">
        <v>115</v>
      </c>
      <c r="D68" s="7" t="s">
        <v>14</v>
      </c>
      <c r="E68" s="7" t="s">
        <v>112</v>
      </c>
      <c r="F68" s="6">
        <v>8.52</v>
      </c>
      <c r="G68" s="5">
        <v>17.75</v>
      </c>
      <c r="H68" s="4">
        <f t="shared" si="2"/>
        <v>151.22999999999999</v>
      </c>
    </row>
    <row r="69" spans="1:8" ht="16.5">
      <c r="A69" s="9" t="s">
        <v>140</v>
      </c>
      <c r="B69" s="7" t="s">
        <v>117</v>
      </c>
      <c r="C69" s="8" t="s">
        <v>118</v>
      </c>
      <c r="D69" s="7" t="s">
        <v>14</v>
      </c>
      <c r="E69" s="7" t="s">
        <v>112</v>
      </c>
      <c r="F69" s="6">
        <v>351.64</v>
      </c>
      <c r="G69" s="5">
        <v>15.26</v>
      </c>
      <c r="H69" s="4">
        <f t="shared" si="2"/>
        <v>5366.03</v>
      </c>
    </row>
    <row r="70" spans="1:8" ht="24.75">
      <c r="A70" s="9" t="s">
        <v>141</v>
      </c>
      <c r="B70" s="7" t="s">
        <v>129</v>
      </c>
      <c r="C70" s="8" t="s">
        <v>130</v>
      </c>
      <c r="D70" s="7" t="s">
        <v>14</v>
      </c>
      <c r="E70" s="7" t="s">
        <v>112</v>
      </c>
      <c r="F70" s="6">
        <v>625.33000000000004</v>
      </c>
      <c r="G70" s="5">
        <v>19.170000000000002</v>
      </c>
      <c r="H70" s="4">
        <f t="shared" si="2"/>
        <v>11987.58</v>
      </c>
    </row>
    <row r="71" spans="1:8" ht="24.75">
      <c r="A71" s="9" t="s">
        <v>142</v>
      </c>
      <c r="B71" s="7" t="s">
        <v>132</v>
      </c>
      <c r="C71" s="8" t="s">
        <v>133</v>
      </c>
      <c r="D71" s="7" t="s">
        <v>14</v>
      </c>
      <c r="E71" s="7" t="s">
        <v>54</v>
      </c>
      <c r="F71" s="6">
        <v>20.94</v>
      </c>
      <c r="G71" s="5">
        <v>663.5</v>
      </c>
      <c r="H71" s="4">
        <f t="shared" si="2"/>
        <v>13893.69</v>
      </c>
    </row>
    <row r="72" spans="1:8">
      <c r="A72" s="10" t="s">
        <v>143</v>
      </c>
      <c r="B72" s="45" t="s">
        <v>144</v>
      </c>
      <c r="C72" s="45"/>
      <c r="D72" s="45"/>
      <c r="E72" s="45"/>
      <c r="F72" s="45"/>
      <c r="G72" s="45"/>
      <c r="H72" s="2">
        <f>SUM(H73:H77)</f>
        <v>5706.6</v>
      </c>
    </row>
    <row r="73" spans="1:8" ht="16.5">
      <c r="A73" s="9" t="s">
        <v>145</v>
      </c>
      <c r="B73" s="7" t="s">
        <v>104</v>
      </c>
      <c r="C73" s="8" t="s">
        <v>105</v>
      </c>
      <c r="D73" s="7" t="s">
        <v>14</v>
      </c>
      <c r="E73" s="7" t="s">
        <v>15</v>
      </c>
      <c r="F73" s="6">
        <v>4.32</v>
      </c>
      <c r="G73" s="5">
        <v>42.49</v>
      </c>
      <c r="H73" s="4">
        <f t="shared" si="2"/>
        <v>183.56</v>
      </c>
    </row>
    <row r="74" spans="1:8" ht="24.75">
      <c r="A74" s="9" t="s">
        <v>146</v>
      </c>
      <c r="B74" s="7" t="s">
        <v>107</v>
      </c>
      <c r="C74" s="8" t="s">
        <v>108</v>
      </c>
      <c r="D74" s="7" t="s">
        <v>14</v>
      </c>
      <c r="E74" s="7" t="s">
        <v>15</v>
      </c>
      <c r="F74" s="6">
        <v>17.28</v>
      </c>
      <c r="G74" s="5">
        <v>89.48</v>
      </c>
      <c r="H74" s="4">
        <f t="shared" si="2"/>
        <v>1546.21</v>
      </c>
    </row>
    <row r="75" spans="1:8" ht="16.5">
      <c r="A75" s="9" t="s">
        <v>147</v>
      </c>
      <c r="B75" s="7" t="s">
        <v>114</v>
      </c>
      <c r="C75" s="8" t="s">
        <v>115</v>
      </c>
      <c r="D75" s="7" t="s">
        <v>14</v>
      </c>
      <c r="E75" s="7" t="s">
        <v>112</v>
      </c>
      <c r="F75" s="6">
        <v>45.12</v>
      </c>
      <c r="G75" s="5">
        <v>17.75</v>
      </c>
      <c r="H75" s="4">
        <f t="shared" si="2"/>
        <v>800.88</v>
      </c>
    </row>
    <row r="76" spans="1:8" ht="16.5">
      <c r="A76" s="9" t="s">
        <v>148</v>
      </c>
      <c r="B76" s="7" t="s">
        <v>117</v>
      </c>
      <c r="C76" s="8" t="s">
        <v>118</v>
      </c>
      <c r="D76" s="7" t="s">
        <v>14</v>
      </c>
      <c r="E76" s="7" t="s">
        <v>112</v>
      </c>
      <c r="F76" s="6">
        <v>95.51</v>
      </c>
      <c r="G76" s="5">
        <v>15.26</v>
      </c>
      <c r="H76" s="4">
        <f t="shared" si="2"/>
        <v>1457.48</v>
      </c>
    </row>
    <row r="77" spans="1:8" ht="24.75">
      <c r="A77" s="9" t="s">
        <v>149</v>
      </c>
      <c r="B77" s="7" t="s">
        <v>132</v>
      </c>
      <c r="C77" s="8" t="s">
        <v>133</v>
      </c>
      <c r="D77" s="7" t="s">
        <v>14</v>
      </c>
      <c r="E77" s="7" t="s">
        <v>54</v>
      </c>
      <c r="F77" s="6">
        <v>2.59</v>
      </c>
      <c r="G77" s="5">
        <v>663.5</v>
      </c>
      <c r="H77" s="4">
        <f t="shared" si="2"/>
        <v>1718.47</v>
      </c>
    </row>
    <row r="78" spans="1:8">
      <c r="A78" s="10" t="s">
        <v>150</v>
      </c>
      <c r="B78" s="45" t="s">
        <v>151</v>
      </c>
      <c r="C78" s="45"/>
      <c r="D78" s="45"/>
      <c r="E78" s="45"/>
      <c r="F78" s="45"/>
      <c r="G78" s="45"/>
      <c r="H78" s="2">
        <f>SUM(H79:H84)</f>
        <v>64770.78</v>
      </c>
    </row>
    <row r="79" spans="1:8" ht="16.5">
      <c r="A79" s="9" t="s">
        <v>152</v>
      </c>
      <c r="B79" s="7" t="s">
        <v>104</v>
      </c>
      <c r="C79" s="8" t="s">
        <v>105</v>
      </c>
      <c r="D79" s="7" t="s">
        <v>14</v>
      </c>
      <c r="E79" s="7" t="s">
        <v>15</v>
      </c>
      <c r="F79" s="6">
        <v>52.67</v>
      </c>
      <c r="G79" s="5">
        <v>42.49</v>
      </c>
      <c r="H79" s="4">
        <f t="shared" si="2"/>
        <v>2237.9499999999998</v>
      </c>
    </row>
    <row r="80" spans="1:8" ht="24.75">
      <c r="A80" s="9" t="s">
        <v>153</v>
      </c>
      <c r="B80" s="7" t="s">
        <v>107</v>
      </c>
      <c r="C80" s="8" t="s">
        <v>108</v>
      </c>
      <c r="D80" s="7" t="s">
        <v>14</v>
      </c>
      <c r="E80" s="7" t="s">
        <v>15</v>
      </c>
      <c r="F80" s="6">
        <v>126.91</v>
      </c>
      <c r="G80" s="5">
        <v>89.48</v>
      </c>
      <c r="H80" s="4">
        <f t="shared" si="2"/>
        <v>11355.91</v>
      </c>
    </row>
    <row r="81" spans="1:8" ht="16.5">
      <c r="A81" s="9" t="s">
        <v>154</v>
      </c>
      <c r="B81" s="7" t="s">
        <v>110</v>
      </c>
      <c r="C81" s="8" t="s">
        <v>111</v>
      </c>
      <c r="D81" s="7" t="s">
        <v>14</v>
      </c>
      <c r="E81" s="7" t="s">
        <v>112</v>
      </c>
      <c r="F81" s="6">
        <v>349.32</v>
      </c>
      <c r="G81" s="5">
        <v>20.28</v>
      </c>
      <c r="H81" s="4">
        <f t="shared" si="2"/>
        <v>7084.21</v>
      </c>
    </row>
    <row r="82" spans="1:8" ht="16.5">
      <c r="A82" s="9" t="s">
        <v>155</v>
      </c>
      <c r="B82" s="7" t="s">
        <v>114</v>
      </c>
      <c r="C82" s="8" t="s">
        <v>115</v>
      </c>
      <c r="D82" s="7" t="s">
        <v>14</v>
      </c>
      <c r="E82" s="7" t="s">
        <v>112</v>
      </c>
      <c r="F82" s="6">
        <v>247.84</v>
      </c>
      <c r="G82" s="5">
        <v>17.75</v>
      </c>
      <c r="H82" s="4">
        <f t="shared" si="2"/>
        <v>4399.16</v>
      </c>
    </row>
    <row r="83" spans="1:8" ht="16.5">
      <c r="A83" s="9" t="s">
        <v>156</v>
      </c>
      <c r="B83" s="7" t="s">
        <v>117</v>
      </c>
      <c r="C83" s="8" t="s">
        <v>118</v>
      </c>
      <c r="D83" s="7" t="s">
        <v>14</v>
      </c>
      <c r="E83" s="7" t="s">
        <v>112</v>
      </c>
      <c r="F83" s="6">
        <v>888.92</v>
      </c>
      <c r="G83" s="5">
        <v>15.26</v>
      </c>
      <c r="H83" s="4">
        <f t="shared" si="2"/>
        <v>13564.92</v>
      </c>
    </row>
    <row r="84" spans="1:8" ht="24.75">
      <c r="A84" s="9" t="s">
        <v>157</v>
      </c>
      <c r="B84" s="7" t="s">
        <v>132</v>
      </c>
      <c r="C84" s="8" t="s">
        <v>133</v>
      </c>
      <c r="D84" s="7" t="s">
        <v>14</v>
      </c>
      <c r="E84" s="7" t="s">
        <v>54</v>
      </c>
      <c r="F84" s="6">
        <v>39.380000000000003</v>
      </c>
      <c r="G84" s="5">
        <v>663.5</v>
      </c>
      <c r="H84" s="4">
        <f t="shared" si="2"/>
        <v>26128.63</v>
      </c>
    </row>
    <row r="85" spans="1:8">
      <c r="A85" s="10" t="s">
        <v>158</v>
      </c>
      <c r="B85" s="45" t="s">
        <v>159</v>
      </c>
      <c r="C85" s="45"/>
      <c r="D85" s="45"/>
      <c r="E85" s="45"/>
      <c r="F85" s="45"/>
      <c r="G85" s="45"/>
      <c r="H85" s="2">
        <f>SUM(H86:H95)</f>
        <v>296591.83</v>
      </c>
    </row>
    <row r="86" spans="1:8" ht="16.5">
      <c r="A86" s="9" t="s">
        <v>160</v>
      </c>
      <c r="B86" s="7" t="s">
        <v>104</v>
      </c>
      <c r="C86" s="8" t="s">
        <v>105</v>
      </c>
      <c r="D86" s="7" t="s">
        <v>14</v>
      </c>
      <c r="E86" s="7" t="s">
        <v>15</v>
      </c>
      <c r="F86" s="6">
        <v>254.22</v>
      </c>
      <c r="G86" s="5">
        <v>42.49</v>
      </c>
      <c r="H86" s="4">
        <f t="shared" si="2"/>
        <v>10801.81</v>
      </c>
    </row>
    <row r="87" spans="1:8" ht="24.75">
      <c r="A87" s="9" t="s">
        <v>161</v>
      </c>
      <c r="B87" s="7" t="s">
        <v>162</v>
      </c>
      <c r="C87" s="8" t="s">
        <v>163</v>
      </c>
      <c r="D87" s="7" t="s">
        <v>14</v>
      </c>
      <c r="E87" s="7" t="s">
        <v>54</v>
      </c>
      <c r="F87" s="6">
        <v>104.55</v>
      </c>
      <c r="G87" s="5">
        <v>383.54</v>
      </c>
      <c r="H87" s="4">
        <f t="shared" si="2"/>
        <v>40099.11</v>
      </c>
    </row>
    <row r="88" spans="1:8" ht="24.75">
      <c r="A88" s="9" t="s">
        <v>164</v>
      </c>
      <c r="B88" s="7" t="s">
        <v>165</v>
      </c>
      <c r="C88" s="8" t="s">
        <v>166</v>
      </c>
      <c r="D88" s="7" t="s">
        <v>14</v>
      </c>
      <c r="E88" s="7" t="s">
        <v>15</v>
      </c>
      <c r="F88" s="6">
        <v>1365.43</v>
      </c>
      <c r="G88" s="5">
        <v>76.69</v>
      </c>
      <c r="H88" s="4">
        <f t="shared" si="2"/>
        <v>104714.83</v>
      </c>
    </row>
    <row r="89" spans="1:8" ht="24.75">
      <c r="A89" s="9" t="s">
        <v>167</v>
      </c>
      <c r="B89" s="7" t="s">
        <v>168</v>
      </c>
      <c r="C89" s="8" t="s">
        <v>169</v>
      </c>
      <c r="D89" s="7" t="s">
        <v>14</v>
      </c>
      <c r="E89" s="7" t="s">
        <v>112</v>
      </c>
      <c r="F89" s="6">
        <v>29.08</v>
      </c>
      <c r="G89" s="5">
        <v>17.11</v>
      </c>
      <c r="H89" s="4">
        <f t="shared" si="2"/>
        <v>497.56</v>
      </c>
    </row>
    <row r="90" spans="1:8" ht="24.75">
      <c r="A90" s="9" t="s">
        <v>170</v>
      </c>
      <c r="B90" s="7" t="s">
        <v>171</v>
      </c>
      <c r="C90" s="8" t="s">
        <v>172</v>
      </c>
      <c r="D90" s="7" t="s">
        <v>14</v>
      </c>
      <c r="E90" s="7" t="s">
        <v>112</v>
      </c>
      <c r="F90" s="6">
        <v>2164.4699999999998</v>
      </c>
      <c r="G90" s="5">
        <v>15.42</v>
      </c>
      <c r="H90" s="4">
        <f t="shared" si="2"/>
        <v>33376.129999999997</v>
      </c>
    </row>
    <row r="91" spans="1:8" ht="24.75">
      <c r="A91" s="9" t="s">
        <v>173</v>
      </c>
      <c r="B91" s="7" t="s">
        <v>174</v>
      </c>
      <c r="C91" s="8" t="s">
        <v>175</v>
      </c>
      <c r="D91" s="7" t="s">
        <v>14</v>
      </c>
      <c r="E91" s="7" t="s">
        <v>112</v>
      </c>
      <c r="F91" s="6">
        <v>1012.24</v>
      </c>
      <c r="G91" s="5">
        <v>13.55</v>
      </c>
      <c r="H91" s="4">
        <f t="shared" si="2"/>
        <v>13715.85</v>
      </c>
    </row>
    <row r="92" spans="1:8" ht="24.75">
      <c r="A92" s="9" t="s">
        <v>176</v>
      </c>
      <c r="B92" s="7" t="s">
        <v>120</v>
      </c>
      <c r="C92" s="8" t="s">
        <v>121</v>
      </c>
      <c r="D92" s="7" t="s">
        <v>14</v>
      </c>
      <c r="E92" s="7" t="s">
        <v>112</v>
      </c>
      <c r="F92" s="6">
        <v>245.63</v>
      </c>
      <c r="G92" s="5">
        <v>11.42</v>
      </c>
      <c r="H92" s="4">
        <f t="shared" si="2"/>
        <v>2805.09</v>
      </c>
    </row>
    <row r="93" spans="1:8" ht="24.75">
      <c r="A93" s="9" t="s">
        <v>177</v>
      </c>
      <c r="B93" s="7" t="s">
        <v>123</v>
      </c>
      <c r="C93" s="8" t="s">
        <v>124</v>
      </c>
      <c r="D93" s="7" t="s">
        <v>14</v>
      </c>
      <c r="E93" s="7" t="s">
        <v>112</v>
      </c>
      <c r="F93" s="6">
        <v>7.48</v>
      </c>
      <c r="G93" s="5">
        <v>10.58</v>
      </c>
      <c r="H93" s="4">
        <f t="shared" si="2"/>
        <v>79.14</v>
      </c>
    </row>
    <row r="94" spans="1:8" ht="24.75">
      <c r="A94" s="9" t="s">
        <v>178</v>
      </c>
      <c r="B94" s="7" t="s">
        <v>129</v>
      </c>
      <c r="C94" s="8" t="s">
        <v>130</v>
      </c>
      <c r="D94" s="7" t="s">
        <v>14</v>
      </c>
      <c r="E94" s="7" t="s">
        <v>112</v>
      </c>
      <c r="F94" s="6">
        <v>1104.1500000000001</v>
      </c>
      <c r="G94" s="5">
        <v>19.170000000000002</v>
      </c>
      <c r="H94" s="4">
        <f t="shared" si="2"/>
        <v>21166.560000000001</v>
      </c>
    </row>
    <row r="95" spans="1:8" ht="24.75">
      <c r="A95" s="9" t="s">
        <v>179</v>
      </c>
      <c r="B95" s="7" t="s">
        <v>132</v>
      </c>
      <c r="C95" s="8" t="s">
        <v>133</v>
      </c>
      <c r="D95" s="7" t="s">
        <v>14</v>
      </c>
      <c r="E95" s="7" t="s">
        <v>54</v>
      </c>
      <c r="F95" s="6">
        <v>104.5</v>
      </c>
      <c r="G95" s="5">
        <v>663.5</v>
      </c>
      <c r="H95" s="4">
        <f t="shared" si="2"/>
        <v>69335.75</v>
      </c>
    </row>
    <row r="96" spans="1:8">
      <c r="A96" s="10" t="s">
        <v>180</v>
      </c>
      <c r="B96" s="45" t="s">
        <v>181</v>
      </c>
      <c r="C96" s="45"/>
      <c r="D96" s="45"/>
      <c r="E96" s="45"/>
      <c r="F96" s="45"/>
      <c r="G96" s="45"/>
      <c r="H96" s="2">
        <f>SUM(H97:H102)</f>
        <v>41997.85</v>
      </c>
    </row>
    <row r="97" spans="1:8" ht="16.5">
      <c r="A97" s="9" t="s">
        <v>182</v>
      </c>
      <c r="B97" s="7" t="s">
        <v>104</v>
      </c>
      <c r="C97" s="8" t="s">
        <v>105</v>
      </c>
      <c r="D97" s="7" t="s">
        <v>14</v>
      </c>
      <c r="E97" s="7" t="s">
        <v>15</v>
      </c>
      <c r="F97" s="6">
        <v>51.41</v>
      </c>
      <c r="G97" s="5">
        <v>42.49</v>
      </c>
      <c r="H97" s="4">
        <f t="shared" si="2"/>
        <v>2184.41</v>
      </c>
    </row>
    <row r="98" spans="1:8" ht="24.75">
      <c r="A98" s="9" t="s">
        <v>183</v>
      </c>
      <c r="B98" s="7" t="s">
        <v>162</v>
      </c>
      <c r="C98" s="8" t="s">
        <v>163</v>
      </c>
      <c r="D98" s="7" t="s">
        <v>14</v>
      </c>
      <c r="E98" s="7" t="s">
        <v>54</v>
      </c>
      <c r="F98" s="6">
        <v>0.56999999999999995</v>
      </c>
      <c r="G98" s="5">
        <v>383.54</v>
      </c>
      <c r="H98" s="4">
        <f t="shared" si="2"/>
        <v>218.62</v>
      </c>
    </row>
    <row r="99" spans="1:8" ht="24.75">
      <c r="A99" s="9" t="s">
        <v>184</v>
      </c>
      <c r="B99" s="7" t="s">
        <v>165</v>
      </c>
      <c r="C99" s="8" t="s">
        <v>166</v>
      </c>
      <c r="D99" s="7" t="s">
        <v>14</v>
      </c>
      <c r="E99" s="7" t="s">
        <v>15</v>
      </c>
      <c r="F99" s="6">
        <v>205.65</v>
      </c>
      <c r="G99" s="5">
        <v>76.69</v>
      </c>
      <c r="H99" s="4">
        <f t="shared" si="2"/>
        <v>15771.3</v>
      </c>
    </row>
    <row r="100" spans="1:8" ht="24.75">
      <c r="A100" s="9" t="s">
        <v>185</v>
      </c>
      <c r="B100" s="7" t="s">
        <v>171</v>
      </c>
      <c r="C100" s="8" t="s">
        <v>172</v>
      </c>
      <c r="D100" s="7" t="s">
        <v>14</v>
      </c>
      <c r="E100" s="7" t="s">
        <v>112</v>
      </c>
      <c r="F100" s="6">
        <v>549.73</v>
      </c>
      <c r="G100" s="5">
        <v>15.42</v>
      </c>
      <c r="H100" s="4">
        <f t="shared" si="2"/>
        <v>8476.84</v>
      </c>
    </row>
    <row r="101" spans="1:8" ht="24.75">
      <c r="A101" s="9" t="s">
        <v>186</v>
      </c>
      <c r="B101" s="7" t="s">
        <v>129</v>
      </c>
      <c r="C101" s="8" t="s">
        <v>130</v>
      </c>
      <c r="D101" s="7" t="s">
        <v>14</v>
      </c>
      <c r="E101" s="7" t="s">
        <v>112</v>
      </c>
      <c r="F101" s="6">
        <v>266.85000000000002</v>
      </c>
      <c r="G101" s="5">
        <v>19.170000000000002</v>
      </c>
      <c r="H101" s="4">
        <f t="shared" si="2"/>
        <v>5115.51</v>
      </c>
    </row>
    <row r="102" spans="1:8" ht="24.75">
      <c r="A102" s="9" t="s">
        <v>187</v>
      </c>
      <c r="B102" s="7" t="s">
        <v>132</v>
      </c>
      <c r="C102" s="8" t="s">
        <v>133</v>
      </c>
      <c r="D102" s="7" t="s">
        <v>14</v>
      </c>
      <c r="E102" s="7" t="s">
        <v>54</v>
      </c>
      <c r="F102" s="6">
        <v>15.42</v>
      </c>
      <c r="G102" s="5">
        <v>663.5</v>
      </c>
      <c r="H102" s="4">
        <f t="shared" si="2"/>
        <v>10231.17</v>
      </c>
    </row>
    <row r="103" spans="1:8">
      <c r="A103" s="10" t="s">
        <v>188</v>
      </c>
      <c r="B103" s="45" t="s">
        <v>189</v>
      </c>
      <c r="C103" s="45"/>
      <c r="D103" s="45"/>
      <c r="E103" s="45"/>
      <c r="F103" s="45"/>
      <c r="G103" s="45"/>
      <c r="H103" s="2">
        <f>SUM(H104:H111)</f>
        <v>9847.44</v>
      </c>
    </row>
    <row r="104" spans="1:8" ht="16.5">
      <c r="A104" s="9" t="s">
        <v>190</v>
      </c>
      <c r="B104" s="7" t="s">
        <v>104</v>
      </c>
      <c r="C104" s="8" t="s">
        <v>105</v>
      </c>
      <c r="D104" s="7" t="s">
        <v>14</v>
      </c>
      <c r="E104" s="7" t="s">
        <v>15</v>
      </c>
      <c r="F104" s="6">
        <v>7.65</v>
      </c>
      <c r="G104" s="5">
        <v>42.49</v>
      </c>
      <c r="H104" s="4">
        <f t="shared" si="2"/>
        <v>325.05</v>
      </c>
    </row>
    <row r="105" spans="1:8" ht="24.75">
      <c r="A105" s="9" t="s">
        <v>191</v>
      </c>
      <c r="B105" s="7" t="s">
        <v>165</v>
      </c>
      <c r="C105" s="8" t="s">
        <v>166</v>
      </c>
      <c r="D105" s="7" t="s">
        <v>14</v>
      </c>
      <c r="E105" s="7" t="s">
        <v>15</v>
      </c>
      <c r="F105" s="6">
        <v>45.89</v>
      </c>
      <c r="G105" s="5">
        <v>76.69</v>
      </c>
      <c r="H105" s="4">
        <f t="shared" si="2"/>
        <v>3519.3</v>
      </c>
    </row>
    <row r="106" spans="1:8" ht="24.75">
      <c r="A106" s="9" t="s">
        <v>192</v>
      </c>
      <c r="B106" s="7" t="s">
        <v>168</v>
      </c>
      <c r="C106" s="8" t="s">
        <v>169</v>
      </c>
      <c r="D106" s="7" t="s">
        <v>14</v>
      </c>
      <c r="E106" s="7" t="s">
        <v>112</v>
      </c>
      <c r="F106" s="6">
        <v>2.92</v>
      </c>
      <c r="G106" s="5">
        <v>17.11</v>
      </c>
      <c r="H106" s="4">
        <f t="shared" si="2"/>
        <v>49.96</v>
      </c>
    </row>
    <row r="107" spans="1:8" ht="24.75">
      <c r="A107" s="9" t="s">
        <v>193</v>
      </c>
      <c r="B107" s="7" t="s">
        <v>171</v>
      </c>
      <c r="C107" s="8" t="s">
        <v>172</v>
      </c>
      <c r="D107" s="7" t="s">
        <v>14</v>
      </c>
      <c r="E107" s="7" t="s">
        <v>112</v>
      </c>
      <c r="F107" s="6">
        <v>5.49</v>
      </c>
      <c r="G107" s="5">
        <v>15.42</v>
      </c>
      <c r="H107" s="4">
        <f t="shared" si="2"/>
        <v>84.66</v>
      </c>
    </row>
    <row r="108" spans="1:8" ht="24.75">
      <c r="A108" s="9" t="s">
        <v>194</v>
      </c>
      <c r="B108" s="7" t="s">
        <v>174</v>
      </c>
      <c r="C108" s="8" t="s">
        <v>175</v>
      </c>
      <c r="D108" s="7" t="s">
        <v>14</v>
      </c>
      <c r="E108" s="7" t="s">
        <v>112</v>
      </c>
      <c r="F108" s="6">
        <v>132.28</v>
      </c>
      <c r="G108" s="5">
        <v>13.55</v>
      </c>
      <c r="H108" s="4">
        <f t="shared" si="2"/>
        <v>1792.39</v>
      </c>
    </row>
    <row r="109" spans="1:8" ht="24.75">
      <c r="A109" s="9" t="s">
        <v>195</v>
      </c>
      <c r="B109" s="7" t="s">
        <v>120</v>
      </c>
      <c r="C109" s="8" t="s">
        <v>121</v>
      </c>
      <c r="D109" s="7" t="s">
        <v>14</v>
      </c>
      <c r="E109" s="7" t="s">
        <v>112</v>
      </c>
      <c r="F109" s="6">
        <v>22.53</v>
      </c>
      <c r="G109" s="5">
        <v>11.42</v>
      </c>
      <c r="H109" s="4">
        <f t="shared" si="2"/>
        <v>257.29000000000002</v>
      </c>
    </row>
    <row r="110" spans="1:8" ht="24.75">
      <c r="A110" s="9" t="s">
        <v>196</v>
      </c>
      <c r="B110" s="7" t="s">
        <v>129</v>
      </c>
      <c r="C110" s="8" t="s">
        <v>130</v>
      </c>
      <c r="D110" s="7" t="s">
        <v>14</v>
      </c>
      <c r="E110" s="7" t="s">
        <v>112</v>
      </c>
      <c r="F110" s="6">
        <v>40.340000000000003</v>
      </c>
      <c r="G110" s="5">
        <v>19.170000000000002</v>
      </c>
      <c r="H110" s="4">
        <f t="shared" si="2"/>
        <v>773.32</v>
      </c>
    </row>
    <row r="111" spans="1:8" ht="24.75">
      <c r="A111" s="9" t="s">
        <v>197</v>
      </c>
      <c r="B111" s="7" t="s">
        <v>132</v>
      </c>
      <c r="C111" s="8" t="s">
        <v>133</v>
      </c>
      <c r="D111" s="7" t="s">
        <v>14</v>
      </c>
      <c r="E111" s="7" t="s">
        <v>54</v>
      </c>
      <c r="F111" s="6">
        <v>4.59</v>
      </c>
      <c r="G111" s="5">
        <v>663.5</v>
      </c>
      <c r="H111" s="4">
        <f t="shared" si="2"/>
        <v>3045.47</v>
      </c>
    </row>
    <row r="112" spans="1:8">
      <c r="A112" s="10" t="s">
        <v>198</v>
      </c>
      <c r="B112" s="45" t="s">
        <v>199</v>
      </c>
      <c r="C112" s="45"/>
      <c r="D112" s="45"/>
      <c r="E112" s="45"/>
      <c r="F112" s="45"/>
      <c r="G112" s="45"/>
      <c r="H112" s="2">
        <f>SUM(H113:H115)</f>
        <v>10471.6</v>
      </c>
    </row>
    <row r="113" spans="1:8" ht="24.75">
      <c r="A113" s="9" t="s">
        <v>200</v>
      </c>
      <c r="B113" s="7" t="s">
        <v>201</v>
      </c>
      <c r="C113" s="8" t="s">
        <v>202</v>
      </c>
      <c r="D113" s="7" t="s">
        <v>14</v>
      </c>
      <c r="E113" s="7" t="s">
        <v>15</v>
      </c>
      <c r="F113" s="6">
        <v>25.01</v>
      </c>
      <c r="G113" s="5">
        <v>163.5</v>
      </c>
      <c r="H113" s="4">
        <f t="shared" si="2"/>
        <v>4089.14</v>
      </c>
    </row>
    <row r="114" spans="1:8" ht="16.5">
      <c r="A114" s="9" t="s">
        <v>203</v>
      </c>
      <c r="B114" s="7" t="s">
        <v>114</v>
      </c>
      <c r="C114" s="8" t="s">
        <v>115</v>
      </c>
      <c r="D114" s="7" t="s">
        <v>14</v>
      </c>
      <c r="E114" s="7" t="s">
        <v>112</v>
      </c>
      <c r="F114" s="6">
        <v>266.49</v>
      </c>
      <c r="G114" s="5">
        <v>17.75</v>
      </c>
      <c r="H114" s="4">
        <f t="shared" si="2"/>
        <v>4730.2</v>
      </c>
    </row>
    <row r="115" spans="1:8" ht="24.75">
      <c r="A115" s="9" t="s">
        <v>204</v>
      </c>
      <c r="B115" s="7" t="s">
        <v>205</v>
      </c>
      <c r="C115" s="8" t="s">
        <v>206</v>
      </c>
      <c r="D115" s="7" t="s">
        <v>14</v>
      </c>
      <c r="E115" s="7" t="s">
        <v>54</v>
      </c>
      <c r="F115" s="6">
        <v>2.87</v>
      </c>
      <c r="G115" s="5">
        <v>575.70000000000005</v>
      </c>
      <c r="H115" s="4">
        <f t="shared" ref="H115:H121" si="3">ROUND(G115*F115,2)</f>
        <v>1652.26</v>
      </c>
    </row>
    <row r="116" spans="1:8">
      <c r="A116" s="10" t="s">
        <v>207</v>
      </c>
      <c r="B116" s="45" t="s">
        <v>208</v>
      </c>
      <c r="C116" s="45"/>
      <c r="D116" s="45"/>
      <c r="E116" s="45"/>
      <c r="F116" s="45"/>
      <c r="G116" s="45"/>
      <c r="H116" s="2">
        <f>SUM(H117:H121)</f>
        <v>2071.1</v>
      </c>
    </row>
    <row r="117" spans="1:8" ht="16.5">
      <c r="A117" s="9" t="s">
        <v>209</v>
      </c>
      <c r="B117" s="7" t="s">
        <v>104</v>
      </c>
      <c r="C117" s="8" t="s">
        <v>105</v>
      </c>
      <c r="D117" s="7" t="s">
        <v>14</v>
      </c>
      <c r="E117" s="7" t="s">
        <v>15</v>
      </c>
      <c r="F117" s="6">
        <v>1.6</v>
      </c>
      <c r="G117" s="5">
        <v>42.49</v>
      </c>
      <c r="H117" s="4">
        <f t="shared" si="3"/>
        <v>67.98</v>
      </c>
    </row>
    <row r="118" spans="1:8" ht="24.75">
      <c r="A118" s="9" t="s">
        <v>210</v>
      </c>
      <c r="B118" s="7" t="s">
        <v>107</v>
      </c>
      <c r="C118" s="8" t="s">
        <v>108</v>
      </c>
      <c r="D118" s="7" t="s">
        <v>14</v>
      </c>
      <c r="E118" s="7" t="s">
        <v>15</v>
      </c>
      <c r="F118" s="6">
        <v>9.6</v>
      </c>
      <c r="G118" s="5">
        <v>89.48</v>
      </c>
      <c r="H118" s="4">
        <f t="shared" si="3"/>
        <v>859.01</v>
      </c>
    </row>
    <row r="119" spans="1:8" ht="24.75">
      <c r="A119" s="9" t="s">
        <v>211</v>
      </c>
      <c r="B119" s="7" t="s">
        <v>174</v>
      </c>
      <c r="C119" s="8" t="s">
        <v>175</v>
      </c>
      <c r="D119" s="7" t="s">
        <v>14</v>
      </c>
      <c r="E119" s="7" t="s">
        <v>112</v>
      </c>
      <c r="F119" s="6">
        <v>22.46</v>
      </c>
      <c r="G119" s="5">
        <v>13.55</v>
      </c>
      <c r="H119" s="4">
        <f t="shared" si="3"/>
        <v>304.33</v>
      </c>
    </row>
    <row r="120" spans="1:8" ht="24.75">
      <c r="A120" s="9" t="s">
        <v>212</v>
      </c>
      <c r="B120" s="7" t="s">
        <v>129</v>
      </c>
      <c r="C120" s="8" t="s">
        <v>130</v>
      </c>
      <c r="D120" s="7" t="s">
        <v>14</v>
      </c>
      <c r="E120" s="7" t="s">
        <v>112</v>
      </c>
      <c r="F120" s="6">
        <v>10.58</v>
      </c>
      <c r="G120" s="5">
        <v>19.170000000000002</v>
      </c>
      <c r="H120" s="4">
        <f t="shared" si="3"/>
        <v>202.82</v>
      </c>
    </row>
    <row r="121" spans="1:8" ht="24.75">
      <c r="A121" s="9" t="s">
        <v>213</v>
      </c>
      <c r="B121" s="7" t="s">
        <v>132</v>
      </c>
      <c r="C121" s="8" t="s">
        <v>133</v>
      </c>
      <c r="D121" s="7" t="s">
        <v>14</v>
      </c>
      <c r="E121" s="7" t="s">
        <v>54</v>
      </c>
      <c r="F121" s="6">
        <v>0.96</v>
      </c>
      <c r="G121" s="5">
        <v>663.5</v>
      </c>
      <c r="H121" s="4">
        <f t="shared" si="3"/>
        <v>636.96</v>
      </c>
    </row>
    <row r="122" spans="1:8">
      <c r="A122" s="10" t="s">
        <v>214</v>
      </c>
      <c r="B122" s="45" t="s">
        <v>215</v>
      </c>
      <c r="C122" s="45"/>
      <c r="D122" s="45"/>
      <c r="E122" s="45"/>
      <c r="F122" s="45"/>
      <c r="G122" s="45"/>
      <c r="H122" s="2">
        <f>H123+H132+H137+H142+H153+H160+H162+H168+H173+H177+H181+H183</f>
        <v>2023595.4</v>
      </c>
    </row>
    <row r="123" spans="1:8">
      <c r="A123" s="10" t="s">
        <v>216</v>
      </c>
      <c r="B123" s="45" t="s">
        <v>217</v>
      </c>
      <c r="C123" s="45"/>
      <c r="D123" s="45"/>
      <c r="E123" s="45"/>
      <c r="F123" s="45"/>
      <c r="G123" s="45"/>
      <c r="H123" s="2">
        <f>SUM(H124:H131)</f>
        <v>241059.67999999996</v>
      </c>
    </row>
    <row r="124" spans="1:8" ht="33">
      <c r="A124" s="9" t="s">
        <v>218</v>
      </c>
      <c r="B124" s="7" t="s">
        <v>219</v>
      </c>
      <c r="C124" s="8" t="s">
        <v>220</v>
      </c>
      <c r="D124" s="7" t="s">
        <v>14</v>
      </c>
      <c r="E124" s="7" t="s">
        <v>15</v>
      </c>
      <c r="F124" s="6">
        <v>1359.77</v>
      </c>
      <c r="G124" s="5">
        <v>57.5</v>
      </c>
      <c r="H124" s="4">
        <f t="shared" ref="H124:H182" si="4">ROUND(G124*F124,2)</f>
        <v>78186.78</v>
      </c>
    </row>
    <row r="125" spans="1:8" ht="24.75">
      <c r="A125" s="9" t="s">
        <v>221</v>
      </c>
      <c r="B125" s="7" t="s">
        <v>222</v>
      </c>
      <c r="C125" s="8" t="s">
        <v>223</v>
      </c>
      <c r="D125" s="7" t="s">
        <v>14</v>
      </c>
      <c r="E125" s="7" t="s">
        <v>112</v>
      </c>
      <c r="F125" s="6">
        <v>22.25</v>
      </c>
      <c r="G125" s="5">
        <v>14.14</v>
      </c>
      <c r="H125" s="4">
        <f t="shared" si="4"/>
        <v>314.62</v>
      </c>
    </row>
    <row r="126" spans="1:8" ht="24.75">
      <c r="A126" s="9" t="s">
        <v>224</v>
      </c>
      <c r="B126" s="7" t="s">
        <v>225</v>
      </c>
      <c r="C126" s="8" t="s">
        <v>226</v>
      </c>
      <c r="D126" s="7" t="s">
        <v>14</v>
      </c>
      <c r="E126" s="7" t="s">
        <v>112</v>
      </c>
      <c r="F126" s="6">
        <v>2549.64</v>
      </c>
      <c r="G126" s="5">
        <v>11.31</v>
      </c>
      <c r="H126" s="4">
        <f t="shared" si="4"/>
        <v>28836.43</v>
      </c>
    </row>
    <row r="127" spans="1:8" ht="24.75">
      <c r="A127" s="9" t="s">
        <v>227</v>
      </c>
      <c r="B127" s="7" t="s">
        <v>228</v>
      </c>
      <c r="C127" s="8" t="s">
        <v>229</v>
      </c>
      <c r="D127" s="7" t="s">
        <v>14</v>
      </c>
      <c r="E127" s="7" t="s">
        <v>112</v>
      </c>
      <c r="F127" s="6">
        <v>2007.03</v>
      </c>
      <c r="G127" s="5">
        <v>9.41</v>
      </c>
      <c r="H127" s="4">
        <f t="shared" si="4"/>
        <v>18886.150000000001</v>
      </c>
    </row>
    <row r="128" spans="1:8" ht="24.75">
      <c r="A128" s="9" t="s">
        <v>230</v>
      </c>
      <c r="B128" s="7" t="s">
        <v>231</v>
      </c>
      <c r="C128" s="8" t="s">
        <v>232</v>
      </c>
      <c r="D128" s="7" t="s">
        <v>14</v>
      </c>
      <c r="E128" s="7" t="s">
        <v>112</v>
      </c>
      <c r="F128" s="6">
        <v>1795.92</v>
      </c>
      <c r="G128" s="5">
        <v>9.01</v>
      </c>
      <c r="H128" s="4">
        <f t="shared" si="4"/>
        <v>16181.24</v>
      </c>
    </row>
    <row r="129" spans="1:8" ht="24.75">
      <c r="A129" s="9" t="s">
        <v>233</v>
      </c>
      <c r="B129" s="7" t="s">
        <v>234</v>
      </c>
      <c r="C129" s="8" t="s">
        <v>235</v>
      </c>
      <c r="D129" s="7" t="s">
        <v>14</v>
      </c>
      <c r="E129" s="7" t="s">
        <v>112</v>
      </c>
      <c r="F129" s="6">
        <v>548.78</v>
      </c>
      <c r="G129" s="5">
        <v>10.119999999999999</v>
      </c>
      <c r="H129" s="4">
        <f t="shared" si="4"/>
        <v>5553.65</v>
      </c>
    </row>
    <row r="130" spans="1:8" ht="24.75">
      <c r="A130" s="9" t="s">
        <v>236</v>
      </c>
      <c r="B130" s="7" t="s">
        <v>237</v>
      </c>
      <c r="C130" s="8" t="s">
        <v>238</v>
      </c>
      <c r="D130" s="7" t="s">
        <v>14</v>
      </c>
      <c r="E130" s="7" t="s">
        <v>112</v>
      </c>
      <c r="F130" s="6">
        <v>2144.1799999999998</v>
      </c>
      <c r="G130" s="5">
        <v>15.57</v>
      </c>
      <c r="H130" s="4">
        <f t="shared" si="4"/>
        <v>33384.879999999997</v>
      </c>
    </row>
    <row r="131" spans="1:8" ht="16.5">
      <c r="A131" s="9" t="s">
        <v>239</v>
      </c>
      <c r="B131" s="7" t="s">
        <v>240</v>
      </c>
      <c r="C131" s="8" t="s">
        <v>241</v>
      </c>
      <c r="D131" s="7" t="s">
        <v>26</v>
      </c>
      <c r="E131" s="7" t="s">
        <v>54</v>
      </c>
      <c r="F131" s="6">
        <v>95.37</v>
      </c>
      <c r="G131" s="5">
        <v>626.15</v>
      </c>
      <c r="H131" s="4">
        <f t="shared" si="4"/>
        <v>59715.93</v>
      </c>
    </row>
    <row r="132" spans="1:8">
      <c r="A132" s="10" t="s">
        <v>242</v>
      </c>
      <c r="B132" s="45" t="s">
        <v>243</v>
      </c>
      <c r="C132" s="45"/>
      <c r="D132" s="45"/>
      <c r="E132" s="45"/>
      <c r="F132" s="45"/>
      <c r="G132" s="45"/>
      <c r="H132" s="2">
        <f>SUM(H133:H136)</f>
        <v>19693.64</v>
      </c>
    </row>
    <row r="133" spans="1:8" ht="33">
      <c r="A133" s="9" t="s">
        <v>244</v>
      </c>
      <c r="B133" s="7" t="s">
        <v>219</v>
      </c>
      <c r="C133" s="8" t="s">
        <v>220</v>
      </c>
      <c r="D133" s="7" t="s">
        <v>14</v>
      </c>
      <c r="E133" s="7" t="s">
        <v>15</v>
      </c>
      <c r="F133" s="6">
        <v>115.71</v>
      </c>
      <c r="G133" s="5">
        <v>57.5</v>
      </c>
      <c r="H133" s="4">
        <f t="shared" si="4"/>
        <v>6653.33</v>
      </c>
    </row>
    <row r="134" spans="1:8" ht="24.75">
      <c r="A134" s="9" t="s">
        <v>245</v>
      </c>
      <c r="B134" s="7" t="s">
        <v>225</v>
      </c>
      <c r="C134" s="8" t="s">
        <v>226</v>
      </c>
      <c r="D134" s="7" t="s">
        <v>14</v>
      </c>
      <c r="E134" s="7" t="s">
        <v>112</v>
      </c>
      <c r="F134" s="6">
        <v>624.4</v>
      </c>
      <c r="G134" s="5">
        <v>11.31</v>
      </c>
      <c r="H134" s="4">
        <f t="shared" si="4"/>
        <v>7061.96</v>
      </c>
    </row>
    <row r="135" spans="1:8" ht="24.75">
      <c r="A135" s="9" t="s">
        <v>246</v>
      </c>
      <c r="B135" s="7" t="s">
        <v>237</v>
      </c>
      <c r="C135" s="8" t="s">
        <v>238</v>
      </c>
      <c r="D135" s="7" t="s">
        <v>14</v>
      </c>
      <c r="E135" s="7" t="s">
        <v>112</v>
      </c>
      <c r="F135" s="6">
        <v>156.75</v>
      </c>
      <c r="G135" s="5">
        <v>15.57</v>
      </c>
      <c r="H135" s="4">
        <f t="shared" si="4"/>
        <v>2440.6</v>
      </c>
    </row>
    <row r="136" spans="1:8" ht="16.5">
      <c r="A136" s="9" t="s">
        <v>247</v>
      </c>
      <c r="B136" s="7" t="s">
        <v>240</v>
      </c>
      <c r="C136" s="8" t="s">
        <v>241</v>
      </c>
      <c r="D136" s="7" t="s">
        <v>26</v>
      </c>
      <c r="E136" s="7" t="s">
        <v>54</v>
      </c>
      <c r="F136" s="6">
        <v>5.65</v>
      </c>
      <c r="G136" s="5">
        <v>626.15</v>
      </c>
      <c r="H136" s="4">
        <f t="shared" si="4"/>
        <v>3537.75</v>
      </c>
    </row>
    <row r="137" spans="1:8">
      <c r="A137" s="10" t="s">
        <v>248</v>
      </c>
      <c r="B137" s="45" t="s">
        <v>249</v>
      </c>
      <c r="C137" s="45"/>
      <c r="D137" s="45"/>
      <c r="E137" s="45"/>
      <c r="F137" s="45"/>
      <c r="G137" s="45"/>
      <c r="H137" s="2">
        <f>SUM(H138:H141)</f>
        <v>2937.13</v>
      </c>
    </row>
    <row r="138" spans="1:8" ht="33">
      <c r="A138" s="9" t="s">
        <v>250</v>
      </c>
      <c r="B138" s="7" t="s">
        <v>219</v>
      </c>
      <c r="C138" s="8" t="s">
        <v>220</v>
      </c>
      <c r="D138" s="7" t="s">
        <v>14</v>
      </c>
      <c r="E138" s="7" t="s">
        <v>15</v>
      </c>
      <c r="F138" s="6">
        <v>16</v>
      </c>
      <c r="G138" s="5">
        <v>57.5</v>
      </c>
      <c r="H138" s="4">
        <f t="shared" si="4"/>
        <v>920</v>
      </c>
    </row>
    <row r="139" spans="1:8" ht="24.75">
      <c r="A139" s="9" t="s">
        <v>251</v>
      </c>
      <c r="B139" s="7" t="s">
        <v>225</v>
      </c>
      <c r="C139" s="8" t="s">
        <v>226</v>
      </c>
      <c r="D139" s="7" t="s">
        <v>14</v>
      </c>
      <c r="E139" s="7" t="s">
        <v>112</v>
      </c>
      <c r="F139" s="6">
        <v>79.44</v>
      </c>
      <c r="G139" s="5">
        <v>11.31</v>
      </c>
      <c r="H139" s="4">
        <f t="shared" si="4"/>
        <v>898.47</v>
      </c>
    </row>
    <row r="140" spans="1:8" ht="24.75">
      <c r="A140" s="9" t="s">
        <v>252</v>
      </c>
      <c r="B140" s="7" t="s">
        <v>237</v>
      </c>
      <c r="C140" s="8" t="s">
        <v>238</v>
      </c>
      <c r="D140" s="7" t="s">
        <v>14</v>
      </c>
      <c r="E140" s="7" t="s">
        <v>112</v>
      </c>
      <c r="F140" s="6">
        <v>27.61</v>
      </c>
      <c r="G140" s="5">
        <v>15.57</v>
      </c>
      <c r="H140" s="4">
        <f t="shared" si="4"/>
        <v>429.89</v>
      </c>
    </row>
    <row r="141" spans="1:8" ht="16.5">
      <c r="A141" s="9" t="s">
        <v>253</v>
      </c>
      <c r="B141" s="7" t="s">
        <v>240</v>
      </c>
      <c r="C141" s="8" t="s">
        <v>241</v>
      </c>
      <c r="D141" s="7" t="s">
        <v>26</v>
      </c>
      <c r="E141" s="7" t="s">
        <v>54</v>
      </c>
      <c r="F141" s="6">
        <v>1.1000000000000001</v>
      </c>
      <c r="G141" s="5">
        <v>626.15</v>
      </c>
      <c r="H141" s="4">
        <f t="shared" si="4"/>
        <v>688.77</v>
      </c>
    </row>
    <row r="142" spans="1:8">
      <c r="A142" s="10" t="s">
        <v>254</v>
      </c>
      <c r="B142" s="45" t="s">
        <v>255</v>
      </c>
      <c r="C142" s="45"/>
      <c r="D142" s="45"/>
      <c r="E142" s="45"/>
      <c r="F142" s="45"/>
      <c r="G142" s="45"/>
      <c r="H142" s="2">
        <f>SUM(H143:H152)</f>
        <v>374013.89999999997</v>
      </c>
    </row>
    <row r="143" spans="1:8" ht="33">
      <c r="A143" s="9" t="s">
        <v>256</v>
      </c>
      <c r="B143" s="7" t="s">
        <v>257</v>
      </c>
      <c r="C143" s="8" t="s">
        <v>258</v>
      </c>
      <c r="D143" s="7" t="s">
        <v>14</v>
      </c>
      <c r="E143" s="7" t="s">
        <v>15</v>
      </c>
      <c r="F143" s="6">
        <v>1910.58</v>
      </c>
      <c r="G143" s="5">
        <v>70.900000000000006</v>
      </c>
      <c r="H143" s="4">
        <f t="shared" si="4"/>
        <v>135460.12</v>
      </c>
    </row>
    <row r="144" spans="1:8" ht="24.75">
      <c r="A144" s="9" t="s">
        <v>259</v>
      </c>
      <c r="B144" s="7" t="s">
        <v>222</v>
      </c>
      <c r="C144" s="8" t="s">
        <v>223</v>
      </c>
      <c r="D144" s="7" t="s">
        <v>14</v>
      </c>
      <c r="E144" s="7" t="s">
        <v>112</v>
      </c>
      <c r="F144" s="6">
        <v>254.09</v>
      </c>
      <c r="G144" s="5">
        <v>14.14</v>
      </c>
      <c r="H144" s="4">
        <f t="shared" si="4"/>
        <v>3592.83</v>
      </c>
    </row>
    <row r="145" spans="1:8" ht="24.75">
      <c r="A145" s="9" t="s">
        <v>260</v>
      </c>
      <c r="B145" s="7" t="s">
        <v>261</v>
      </c>
      <c r="C145" s="8" t="s">
        <v>262</v>
      </c>
      <c r="D145" s="7" t="s">
        <v>14</v>
      </c>
      <c r="E145" s="7" t="s">
        <v>112</v>
      </c>
      <c r="F145" s="6">
        <v>1850.93</v>
      </c>
      <c r="G145" s="5">
        <v>12.89</v>
      </c>
      <c r="H145" s="4">
        <f t="shared" si="4"/>
        <v>23858.49</v>
      </c>
    </row>
    <row r="146" spans="1:8" ht="24.75">
      <c r="A146" s="9" t="s">
        <v>263</v>
      </c>
      <c r="B146" s="7" t="s">
        <v>225</v>
      </c>
      <c r="C146" s="8" t="s">
        <v>226</v>
      </c>
      <c r="D146" s="7" t="s">
        <v>14</v>
      </c>
      <c r="E146" s="7" t="s">
        <v>112</v>
      </c>
      <c r="F146" s="6">
        <v>2894.68</v>
      </c>
      <c r="G146" s="5">
        <v>11.31</v>
      </c>
      <c r="H146" s="4">
        <f t="shared" si="4"/>
        <v>32738.83</v>
      </c>
    </row>
    <row r="147" spans="1:8" ht="24.75">
      <c r="A147" s="9" t="s">
        <v>264</v>
      </c>
      <c r="B147" s="7" t="s">
        <v>228</v>
      </c>
      <c r="C147" s="8" t="s">
        <v>229</v>
      </c>
      <c r="D147" s="7" t="s">
        <v>14</v>
      </c>
      <c r="E147" s="7" t="s">
        <v>112</v>
      </c>
      <c r="F147" s="6">
        <v>2382.96</v>
      </c>
      <c r="G147" s="5">
        <v>9.41</v>
      </c>
      <c r="H147" s="4">
        <f t="shared" si="4"/>
        <v>22423.65</v>
      </c>
    </row>
    <row r="148" spans="1:8" ht="24.75">
      <c r="A148" s="9" t="s">
        <v>265</v>
      </c>
      <c r="B148" s="7" t="s">
        <v>231</v>
      </c>
      <c r="C148" s="8" t="s">
        <v>232</v>
      </c>
      <c r="D148" s="7" t="s">
        <v>14</v>
      </c>
      <c r="E148" s="7" t="s">
        <v>112</v>
      </c>
      <c r="F148" s="6">
        <v>2127.2199999999998</v>
      </c>
      <c r="G148" s="5">
        <v>9.01</v>
      </c>
      <c r="H148" s="4">
        <f t="shared" si="4"/>
        <v>19166.25</v>
      </c>
    </row>
    <row r="149" spans="1:8" ht="24.75">
      <c r="A149" s="9" t="s">
        <v>266</v>
      </c>
      <c r="B149" s="7" t="s">
        <v>234</v>
      </c>
      <c r="C149" s="8" t="s">
        <v>235</v>
      </c>
      <c r="D149" s="7" t="s">
        <v>14</v>
      </c>
      <c r="E149" s="7" t="s">
        <v>112</v>
      </c>
      <c r="F149" s="6">
        <v>493.86</v>
      </c>
      <c r="G149" s="5">
        <v>10.119999999999999</v>
      </c>
      <c r="H149" s="4">
        <f t="shared" si="4"/>
        <v>4997.8599999999997</v>
      </c>
    </row>
    <row r="150" spans="1:8" ht="24.75">
      <c r="A150" s="9" t="s">
        <v>267</v>
      </c>
      <c r="B150" s="7" t="s">
        <v>268</v>
      </c>
      <c r="C150" s="8" t="s">
        <v>269</v>
      </c>
      <c r="D150" s="7" t="s">
        <v>14</v>
      </c>
      <c r="E150" s="7" t="s">
        <v>112</v>
      </c>
      <c r="F150" s="6">
        <v>377.69</v>
      </c>
      <c r="G150" s="5">
        <v>9.98</v>
      </c>
      <c r="H150" s="4">
        <f t="shared" si="4"/>
        <v>3769.35</v>
      </c>
    </row>
    <row r="151" spans="1:8" ht="24.75">
      <c r="A151" s="9" t="s">
        <v>270</v>
      </c>
      <c r="B151" s="7" t="s">
        <v>237</v>
      </c>
      <c r="C151" s="8" t="s">
        <v>238</v>
      </c>
      <c r="D151" s="7" t="s">
        <v>14</v>
      </c>
      <c r="E151" s="7" t="s">
        <v>112</v>
      </c>
      <c r="F151" s="6">
        <v>2521.46</v>
      </c>
      <c r="G151" s="5">
        <v>15.57</v>
      </c>
      <c r="H151" s="4">
        <f t="shared" si="4"/>
        <v>39259.129999999997</v>
      </c>
    </row>
    <row r="152" spans="1:8" ht="24.75">
      <c r="A152" s="9" t="s">
        <v>271</v>
      </c>
      <c r="B152" s="7" t="s">
        <v>272</v>
      </c>
      <c r="C152" s="8" t="s">
        <v>273</v>
      </c>
      <c r="D152" s="7" t="s">
        <v>26</v>
      </c>
      <c r="E152" s="7" t="s">
        <v>54</v>
      </c>
      <c r="F152" s="6">
        <v>141.5</v>
      </c>
      <c r="G152" s="5">
        <v>627.19000000000005</v>
      </c>
      <c r="H152" s="4">
        <f t="shared" si="4"/>
        <v>88747.39</v>
      </c>
    </row>
    <row r="153" spans="1:8">
      <c r="A153" s="10" t="s">
        <v>274</v>
      </c>
      <c r="B153" s="45" t="s">
        <v>275</v>
      </c>
      <c r="C153" s="45"/>
      <c r="D153" s="45"/>
      <c r="E153" s="45"/>
      <c r="F153" s="45"/>
      <c r="G153" s="45"/>
      <c r="H153" s="2">
        <f>SUM(H154:H159)</f>
        <v>137784.78999999998</v>
      </c>
    </row>
    <row r="154" spans="1:8" ht="33">
      <c r="A154" s="9" t="s">
        <v>276</v>
      </c>
      <c r="B154" s="7" t="s">
        <v>257</v>
      </c>
      <c r="C154" s="8" t="s">
        <v>258</v>
      </c>
      <c r="D154" s="7" t="s">
        <v>14</v>
      </c>
      <c r="E154" s="7" t="s">
        <v>15</v>
      </c>
      <c r="F154" s="6">
        <v>1095.93</v>
      </c>
      <c r="G154" s="5">
        <v>70.900000000000006</v>
      </c>
      <c r="H154" s="4">
        <f t="shared" si="4"/>
        <v>77701.440000000002</v>
      </c>
    </row>
    <row r="155" spans="1:8" ht="24.75">
      <c r="A155" s="9" t="s">
        <v>277</v>
      </c>
      <c r="B155" s="7" t="s">
        <v>261</v>
      </c>
      <c r="C155" s="8" t="s">
        <v>262</v>
      </c>
      <c r="D155" s="7" t="s">
        <v>14</v>
      </c>
      <c r="E155" s="7" t="s">
        <v>112</v>
      </c>
      <c r="F155" s="6">
        <v>525.94000000000005</v>
      </c>
      <c r="G155" s="5">
        <v>12.89</v>
      </c>
      <c r="H155" s="4">
        <f t="shared" si="4"/>
        <v>6779.37</v>
      </c>
    </row>
    <row r="156" spans="1:8" ht="24.75">
      <c r="A156" s="9" t="s">
        <v>278</v>
      </c>
      <c r="B156" s="7" t="s">
        <v>225</v>
      </c>
      <c r="C156" s="8" t="s">
        <v>226</v>
      </c>
      <c r="D156" s="7" t="s">
        <v>14</v>
      </c>
      <c r="E156" s="7" t="s">
        <v>112</v>
      </c>
      <c r="F156" s="6">
        <v>41.74</v>
      </c>
      <c r="G156" s="5">
        <v>11.31</v>
      </c>
      <c r="H156" s="4">
        <f t="shared" si="4"/>
        <v>472.08</v>
      </c>
    </row>
    <row r="157" spans="1:8" ht="24.75">
      <c r="A157" s="9" t="s">
        <v>279</v>
      </c>
      <c r="B157" s="7" t="s">
        <v>228</v>
      </c>
      <c r="C157" s="8" t="s">
        <v>229</v>
      </c>
      <c r="D157" s="7" t="s">
        <v>14</v>
      </c>
      <c r="E157" s="7" t="s">
        <v>112</v>
      </c>
      <c r="F157" s="6">
        <v>3.47</v>
      </c>
      <c r="G157" s="5">
        <v>9.41</v>
      </c>
      <c r="H157" s="4">
        <f t="shared" si="4"/>
        <v>32.65</v>
      </c>
    </row>
    <row r="158" spans="1:8" ht="24.75">
      <c r="A158" s="9" t="s">
        <v>280</v>
      </c>
      <c r="B158" s="7" t="s">
        <v>237</v>
      </c>
      <c r="C158" s="8" t="s">
        <v>238</v>
      </c>
      <c r="D158" s="7" t="s">
        <v>14</v>
      </c>
      <c r="E158" s="7" t="s">
        <v>112</v>
      </c>
      <c r="F158" s="6">
        <v>259.57</v>
      </c>
      <c r="G158" s="5">
        <v>15.57</v>
      </c>
      <c r="H158" s="4">
        <f t="shared" si="4"/>
        <v>4041.5</v>
      </c>
    </row>
    <row r="159" spans="1:8" ht="24.75">
      <c r="A159" s="9" t="s">
        <v>281</v>
      </c>
      <c r="B159" s="7" t="s">
        <v>272</v>
      </c>
      <c r="C159" s="8" t="s">
        <v>273</v>
      </c>
      <c r="D159" s="7" t="s">
        <v>26</v>
      </c>
      <c r="E159" s="7" t="s">
        <v>54</v>
      </c>
      <c r="F159" s="6">
        <v>77.739999999999995</v>
      </c>
      <c r="G159" s="5">
        <v>627.19000000000005</v>
      </c>
      <c r="H159" s="4">
        <f t="shared" si="4"/>
        <v>48757.75</v>
      </c>
    </row>
    <row r="160" spans="1:8">
      <c r="A160" s="10" t="s">
        <v>282</v>
      </c>
      <c r="B160" s="45" t="s">
        <v>283</v>
      </c>
      <c r="C160" s="45"/>
      <c r="D160" s="45"/>
      <c r="E160" s="45"/>
      <c r="F160" s="45"/>
      <c r="G160" s="45"/>
      <c r="H160" s="2">
        <f>SUM(H161)</f>
        <v>11693.86</v>
      </c>
    </row>
    <row r="161" spans="1:8" ht="16.5">
      <c r="A161" s="9" t="s">
        <v>284</v>
      </c>
      <c r="B161" s="7" t="s">
        <v>285</v>
      </c>
      <c r="C161" s="8" t="s">
        <v>286</v>
      </c>
      <c r="D161" s="7" t="s">
        <v>14</v>
      </c>
      <c r="E161" s="7" t="s">
        <v>30</v>
      </c>
      <c r="F161" s="6">
        <v>393.6</v>
      </c>
      <c r="G161" s="5">
        <v>29.71</v>
      </c>
      <c r="H161" s="4">
        <f t="shared" si="4"/>
        <v>11693.86</v>
      </c>
    </row>
    <row r="162" spans="1:8">
      <c r="A162" s="10" t="s">
        <v>287</v>
      </c>
      <c r="B162" s="45" t="s">
        <v>288</v>
      </c>
      <c r="C162" s="45"/>
      <c r="D162" s="45"/>
      <c r="E162" s="45"/>
      <c r="F162" s="45"/>
      <c r="G162" s="45"/>
      <c r="H162" s="2">
        <f>SUM(H163:H167)</f>
        <v>47956.58</v>
      </c>
    </row>
    <row r="163" spans="1:8" ht="24.75">
      <c r="A163" s="9" t="s">
        <v>289</v>
      </c>
      <c r="B163" s="7" t="s">
        <v>290</v>
      </c>
      <c r="C163" s="8" t="s">
        <v>291</v>
      </c>
      <c r="D163" s="7" t="s">
        <v>14</v>
      </c>
      <c r="E163" s="7" t="s">
        <v>15</v>
      </c>
      <c r="F163" s="6">
        <v>5.04</v>
      </c>
      <c r="G163" s="5">
        <v>45.16</v>
      </c>
      <c r="H163" s="4">
        <f t="shared" si="4"/>
        <v>227.61</v>
      </c>
    </row>
    <row r="164" spans="1:8" ht="16.5">
      <c r="A164" s="9" t="s">
        <v>292</v>
      </c>
      <c r="B164" s="7" t="s">
        <v>293</v>
      </c>
      <c r="C164" s="8" t="s">
        <v>294</v>
      </c>
      <c r="D164" s="7" t="s">
        <v>14</v>
      </c>
      <c r="E164" s="7" t="s">
        <v>15</v>
      </c>
      <c r="F164" s="6">
        <v>416</v>
      </c>
      <c r="G164" s="5">
        <v>2.37</v>
      </c>
      <c r="H164" s="4">
        <f t="shared" si="4"/>
        <v>985.92</v>
      </c>
    </row>
    <row r="165" spans="1:8" ht="16.5">
      <c r="A165" s="9" t="s">
        <v>295</v>
      </c>
      <c r="B165" s="7" t="s">
        <v>296</v>
      </c>
      <c r="C165" s="8" t="s">
        <v>297</v>
      </c>
      <c r="D165" s="7" t="s">
        <v>14</v>
      </c>
      <c r="E165" s="7" t="s">
        <v>112</v>
      </c>
      <c r="F165" s="6">
        <v>615.67999999999995</v>
      </c>
      <c r="G165" s="5">
        <v>18.420000000000002</v>
      </c>
      <c r="H165" s="4">
        <f t="shared" si="4"/>
        <v>11340.83</v>
      </c>
    </row>
    <row r="166" spans="1:8" ht="16.5">
      <c r="A166" s="9" t="s">
        <v>298</v>
      </c>
      <c r="B166" s="7" t="s">
        <v>299</v>
      </c>
      <c r="C166" s="8" t="s">
        <v>300</v>
      </c>
      <c r="D166" s="7" t="s">
        <v>14</v>
      </c>
      <c r="E166" s="7" t="s">
        <v>15</v>
      </c>
      <c r="F166" s="6">
        <v>416</v>
      </c>
      <c r="G166" s="5">
        <v>77.459999999999994</v>
      </c>
      <c r="H166" s="4">
        <f t="shared" si="4"/>
        <v>32223.360000000001</v>
      </c>
    </row>
    <row r="167" spans="1:8" ht="24.75">
      <c r="A167" s="9" t="s">
        <v>301</v>
      </c>
      <c r="B167" s="7" t="s">
        <v>302</v>
      </c>
      <c r="C167" s="8" t="s">
        <v>303</v>
      </c>
      <c r="D167" s="7" t="s">
        <v>14</v>
      </c>
      <c r="E167" s="7" t="s">
        <v>54</v>
      </c>
      <c r="F167" s="6">
        <v>20.8</v>
      </c>
      <c r="G167" s="5">
        <v>152.83000000000001</v>
      </c>
      <c r="H167" s="4">
        <f t="shared" si="4"/>
        <v>3178.86</v>
      </c>
    </row>
    <row r="168" spans="1:8">
      <c r="A168" s="10" t="s">
        <v>304</v>
      </c>
      <c r="B168" s="45" t="s">
        <v>305</v>
      </c>
      <c r="C168" s="45"/>
      <c r="D168" s="45"/>
      <c r="E168" s="45"/>
      <c r="F168" s="45"/>
      <c r="G168" s="45"/>
      <c r="H168" s="2">
        <f>SUM(H169:H172)</f>
        <v>32725.159999999996</v>
      </c>
    </row>
    <row r="169" spans="1:8" ht="24.75">
      <c r="A169" s="9" t="s">
        <v>306</v>
      </c>
      <c r="B169" s="7" t="s">
        <v>307</v>
      </c>
      <c r="C169" s="8" t="s">
        <v>308</v>
      </c>
      <c r="D169" s="7" t="s">
        <v>14</v>
      </c>
      <c r="E169" s="7" t="s">
        <v>15</v>
      </c>
      <c r="F169" s="6">
        <v>247.59</v>
      </c>
      <c r="G169" s="5">
        <v>55.79</v>
      </c>
      <c r="H169" s="4">
        <f t="shared" si="4"/>
        <v>13813.05</v>
      </c>
    </row>
    <row r="170" spans="1:8" ht="24.75">
      <c r="A170" s="9" t="s">
        <v>309</v>
      </c>
      <c r="B170" s="7" t="s">
        <v>310</v>
      </c>
      <c r="C170" s="8" t="s">
        <v>311</v>
      </c>
      <c r="D170" s="7" t="s">
        <v>14</v>
      </c>
      <c r="E170" s="7" t="s">
        <v>112</v>
      </c>
      <c r="F170" s="6">
        <v>274.41000000000003</v>
      </c>
      <c r="G170" s="5">
        <v>13.42</v>
      </c>
      <c r="H170" s="4">
        <f t="shared" si="4"/>
        <v>3682.58</v>
      </c>
    </row>
    <row r="171" spans="1:8" ht="24.75">
      <c r="A171" s="9" t="s">
        <v>312</v>
      </c>
      <c r="B171" s="7" t="s">
        <v>313</v>
      </c>
      <c r="C171" s="8" t="s">
        <v>314</v>
      </c>
      <c r="D171" s="7" t="s">
        <v>14</v>
      </c>
      <c r="E171" s="7" t="s">
        <v>112</v>
      </c>
      <c r="F171" s="6">
        <v>202.52</v>
      </c>
      <c r="G171" s="5">
        <v>14.81</v>
      </c>
      <c r="H171" s="4">
        <f t="shared" si="4"/>
        <v>2999.32</v>
      </c>
    </row>
    <row r="172" spans="1:8" ht="24.75">
      <c r="A172" s="9" t="s">
        <v>315</v>
      </c>
      <c r="B172" s="7" t="s">
        <v>272</v>
      </c>
      <c r="C172" s="8" t="s">
        <v>273</v>
      </c>
      <c r="D172" s="7" t="s">
        <v>26</v>
      </c>
      <c r="E172" s="7" t="s">
        <v>54</v>
      </c>
      <c r="F172" s="6">
        <v>19.5</v>
      </c>
      <c r="G172" s="5">
        <v>627.19000000000005</v>
      </c>
      <c r="H172" s="4">
        <f t="shared" si="4"/>
        <v>12230.21</v>
      </c>
    </row>
    <row r="173" spans="1:8">
      <c r="A173" s="10" t="s">
        <v>316</v>
      </c>
      <c r="B173" s="45" t="s">
        <v>317</v>
      </c>
      <c r="C173" s="45"/>
      <c r="D173" s="45"/>
      <c r="E173" s="45"/>
      <c r="F173" s="45"/>
      <c r="G173" s="45"/>
      <c r="H173" s="2">
        <f>SUM(H174:H176)</f>
        <v>1375.55</v>
      </c>
    </row>
    <row r="174" spans="1:8" ht="24.75">
      <c r="A174" s="9" t="s">
        <v>318</v>
      </c>
      <c r="B174" s="7" t="s">
        <v>307</v>
      </c>
      <c r="C174" s="8" t="s">
        <v>308</v>
      </c>
      <c r="D174" s="7" t="s">
        <v>14</v>
      </c>
      <c r="E174" s="7" t="s">
        <v>15</v>
      </c>
      <c r="F174" s="6">
        <v>10.46</v>
      </c>
      <c r="G174" s="5">
        <v>55.79</v>
      </c>
      <c r="H174" s="4">
        <f t="shared" si="4"/>
        <v>583.55999999999995</v>
      </c>
    </row>
    <row r="175" spans="1:8" ht="24.75">
      <c r="A175" s="9" t="s">
        <v>319</v>
      </c>
      <c r="B175" s="7" t="s">
        <v>313</v>
      </c>
      <c r="C175" s="8" t="s">
        <v>314</v>
      </c>
      <c r="D175" s="7" t="s">
        <v>14</v>
      </c>
      <c r="E175" s="7" t="s">
        <v>112</v>
      </c>
      <c r="F175" s="6">
        <v>18.75</v>
      </c>
      <c r="G175" s="5">
        <v>14.81</v>
      </c>
      <c r="H175" s="4">
        <f t="shared" si="4"/>
        <v>277.69</v>
      </c>
    </row>
    <row r="176" spans="1:8" ht="24.75">
      <c r="A176" s="9" t="s">
        <v>320</v>
      </c>
      <c r="B176" s="7" t="s">
        <v>272</v>
      </c>
      <c r="C176" s="8" t="s">
        <v>273</v>
      </c>
      <c r="D176" s="7" t="s">
        <v>26</v>
      </c>
      <c r="E176" s="7" t="s">
        <v>54</v>
      </c>
      <c r="F176" s="6">
        <v>0.82</v>
      </c>
      <c r="G176" s="5">
        <v>627.19000000000005</v>
      </c>
      <c r="H176" s="4">
        <f t="shared" si="4"/>
        <v>514.29999999999995</v>
      </c>
    </row>
    <row r="177" spans="1:8">
      <c r="A177" s="10" t="s">
        <v>321</v>
      </c>
      <c r="B177" s="45" t="s">
        <v>322</v>
      </c>
      <c r="C177" s="45"/>
      <c r="D177" s="45"/>
      <c r="E177" s="45"/>
      <c r="F177" s="45"/>
      <c r="G177" s="45"/>
      <c r="H177" s="2">
        <f>SUM(H178:H180)</f>
        <v>1259.99</v>
      </c>
    </row>
    <row r="178" spans="1:8" ht="24.75">
      <c r="A178" s="9" t="s">
        <v>323</v>
      </c>
      <c r="B178" s="7" t="s">
        <v>307</v>
      </c>
      <c r="C178" s="8" t="s">
        <v>308</v>
      </c>
      <c r="D178" s="7" t="s">
        <v>14</v>
      </c>
      <c r="E178" s="7" t="s">
        <v>15</v>
      </c>
      <c r="F178" s="6">
        <v>4.51</v>
      </c>
      <c r="G178" s="5">
        <v>55.79</v>
      </c>
      <c r="H178" s="4">
        <f t="shared" si="4"/>
        <v>251.61</v>
      </c>
    </row>
    <row r="179" spans="1:8" ht="24.75">
      <c r="A179" s="9" t="s">
        <v>324</v>
      </c>
      <c r="B179" s="7" t="s">
        <v>325</v>
      </c>
      <c r="C179" s="8" t="s">
        <v>326</v>
      </c>
      <c r="D179" s="7" t="s">
        <v>14</v>
      </c>
      <c r="E179" s="7" t="s">
        <v>112</v>
      </c>
      <c r="F179" s="6">
        <v>62.21</v>
      </c>
      <c r="G179" s="5">
        <v>12.23</v>
      </c>
      <c r="H179" s="4">
        <f t="shared" si="4"/>
        <v>760.83</v>
      </c>
    </row>
    <row r="180" spans="1:8" ht="24.75">
      <c r="A180" s="9" t="s">
        <v>327</v>
      </c>
      <c r="B180" s="7" t="s">
        <v>205</v>
      </c>
      <c r="C180" s="8" t="s">
        <v>206</v>
      </c>
      <c r="D180" s="7" t="s">
        <v>14</v>
      </c>
      <c r="E180" s="7" t="s">
        <v>54</v>
      </c>
      <c r="F180" s="6">
        <v>0.43</v>
      </c>
      <c r="G180" s="5">
        <v>575.70000000000005</v>
      </c>
      <c r="H180" s="4">
        <f t="shared" si="4"/>
        <v>247.55</v>
      </c>
    </row>
    <row r="181" spans="1:8">
      <c r="A181" s="10" t="s">
        <v>328</v>
      </c>
      <c r="B181" s="45" t="s">
        <v>329</v>
      </c>
      <c r="C181" s="45"/>
      <c r="D181" s="45"/>
      <c r="E181" s="45"/>
      <c r="F181" s="45"/>
      <c r="G181" s="45"/>
      <c r="H181" s="2">
        <f>SUM(H182)</f>
        <v>891808.2</v>
      </c>
    </row>
    <row r="182" spans="1:8" ht="33">
      <c r="A182" s="9" t="s">
        <v>330</v>
      </c>
      <c r="B182" s="7" t="s">
        <v>331</v>
      </c>
      <c r="C182" s="8" t="s">
        <v>332</v>
      </c>
      <c r="D182" s="7" t="s">
        <v>14</v>
      </c>
      <c r="E182" s="7" t="s">
        <v>112</v>
      </c>
      <c r="F182" s="6">
        <v>78851.3</v>
      </c>
      <c r="G182" s="5">
        <v>11.31</v>
      </c>
      <c r="H182" s="4">
        <f t="shared" si="4"/>
        <v>891808.2</v>
      </c>
    </row>
    <row r="183" spans="1:8">
      <c r="A183" s="10" t="s">
        <v>333</v>
      </c>
      <c r="B183" s="45" t="s">
        <v>334</v>
      </c>
      <c r="C183" s="45"/>
      <c r="D183" s="45"/>
      <c r="E183" s="45"/>
      <c r="F183" s="45"/>
      <c r="G183" s="45"/>
      <c r="H183" s="2">
        <f>H184+H189</f>
        <v>261286.91999999998</v>
      </c>
    </row>
    <row r="184" spans="1:8">
      <c r="A184" s="10" t="s">
        <v>335</v>
      </c>
      <c r="B184" s="45" t="s">
        <v>336</v>
      </c>
      <c r="C184" s="45"/>
      <c r="D184" s="45"/>
      <c r="E184" s="45"/>
      <c r="F184" s="45"/>
      <c r="G184" s="45"/>
      <c r="H184" s="2">
        <f>SUM(H185:H188)</f>
        <v>198145.08</v>
      </c>
    </row>
    <row r="185" spans="1:8" ht="24.75">
      <c r="A185" s="9" t="s">
        <v>337</v>
      </c>
      <c r="B185" s="7" t="s">
        <v>338</v>
      </c>
      <c r="C185" s="8" t="s">
        <v>339</v>
      </c>
      <c r="D185" s="7" t="s">
        <v>14</v>
      </c>
      <c r="E185" s="7" t="s">
        <v>15</v>
      </c>
      <c r="F185" s="6">
        <v>3007.82</v>
      </c>
      <c r="G185" s="5">
        <v>4.4000000000000004</v>
      </c>
      <c r="H185" s="4">
        <f t="shared" ref="H185:H193" si="5">ROUND(G185*F185,2)</f>
        <v>13234.41</v>
      </c>
    </row>
    <row r="186" spans="1:8" ht="16.5">
      <c r="A186" s="9" t="s">
        <v>340</v>
      </c>
      <c r="B186" s="7" t="s">
        <v>341</v>
      </c>
      <c r="C186" s="8" t="s">
        <v>342</v>
      </c>
      <c r="D186" s="7" t="s">
        <v>14</v>
      </c>
      <c r="E186" s="7" t="s">
        <v>54</v>
      </c>
      <c r="F186" s="6">
        <v>150.38999999999999</v>
      </c>
      <c r="G186" s="5">
        <v>182.36</v>
      </c>
      <c r="H186" s="4">
        <f t="shared" si="5"/>
        <v>27425.119999999999</v>
      </c>
    </row>
    <row r="187" spans="1:8" ht="24.75">
      <c r="A187" s="9" t="s">
        <v>343</v>
      </c>
      <c r="B187" s="7" t="s">
        <v>344</v>
      </c>
      <c r="C187" s="8" t="s">
        <v>345</v>
      </c>
      <c r="D187" s="7" t="s">
        <v>14</v>
      </c>
      <c r="E187" s="7" t="s">
        <v>15</v>
      </c>
      <c r="F187" s="6">
        <v>3007.82</v>
      </c>
      <c r="G187" s="5">
        <v>2.52</v>
      </c>
      <c r="H187" s="4">
        <f t="shared" si="5"/>
        <v>7579.71</v>
      </c>
    </row>
    <row r="188" spans="1:8" ht="24.75">
      <c r="A188" s="9" t="s">
        <v>346</v>
      </c>
      <c r="B188" s="7" t="s">
        <v>347</v>
      </c>
      <c r="C188" s="8" t="s">
        <v>348</v>
      </c>
      <c r="D188" s="7" t="s">
        <v>14</v>
      </c>
      <c r="E188" s="7" t="s">
        <v>54</v>
      </c>
      <c r="F188" s="6">
        <v>216.04</v>
      </c>
      <c r="G188" s="5">
        <v>693.88</v>
      </c>
      <c r="H188" s="4">
        <f t="shared" si="5"/>
        <v>149905.84</v>
      </c>
    </row>
    <row r="189" spans="1:8">
      <c r="A189" s="10" t="s">
        <v>349</v>
      </c>
      <c r="B189" s="45" t="s">
        <v>350</v>
      </c>
      <c r="C189" s="45"/>
      <c r="D189" s="45"/>
      <c r="E189" s="45"/>
      <c r="F189" s="45"/>
      <c r="G189" s="45"/>
      <c r="H189" s="2">
        <f>SUM(H190:H193)</f>
        <v>63141.840000000004</v>
      </c>
    </row>
    <row r="190" spans="1:8" ht="24.75">
      <c r="A190" s="9" t="s">
        <v>351</v>
      </c>
      <c r="B190" s="7" t="s">
        <v>338</v>
      </c>
      <c r="C190" s="8" t="s">
        <v>339</v>
      </c>
      <c r="D190" s="7" t="s">
        <v>14</v>
      </c>
      <c r="E190" s="7" t="s">
        <v>15</v>
      </c>
      <c r="F190" s="6">
        <v>977.37</v>
      </c>
      <c r="G190" s="5">
        <v>4.4000000000000004</v>
      </c>
      <c r="H190" s="4">
        <f t="shared" si="5"/>
        <v>4300.43</v>
      </c>
    </row>
    <row r="191" spans="1:8" ht="16.5">
      <c r="A191" s="9" t="s">
        <v>352</v>
      </c>
      <c r="B191" s="7" t="s">
        <v>341</v>
      </c>
      <c r="C191" s="8" t="s">
        <v>342</v>
      </c>
      <c r="D191" s="7" t="s">
        <v>14</v>
      </c>
      <c r="E191" s="7" t="s">
        <v>54</v>
      </c>
      <c r="F191" s="6">
        <v>48.86</v>
      </c>
      <c r="G191" s="5">
        <v>182.36</v>
      </c>
      <c r="H191" s="4">
        <f t="shared" si="5"/>
        <v>8910.11</v>
      </c>
    </row>
    <row r="192" spans="1:8" ht="24.75">
      <c r="A192" s="9" t="s">
        <v>353</v>
      </c>
      <c r="B192" s="7" t="s">
        <v>344</v>
      </c>
      <c r="C192" s="8" t="s">
        <v>345</v>
      </c>
      <c r="D192" s="7" t="s">
        <v>14</v>
      </c>
      <c r="E192" s="7" t="s">
        <v>15</v>
      </c>
      <c r="F192" s="6">
        <v>977.37</v>
      </c>
      <c r="G192" s="5">
        <v>2.52</v>
      </c>
      <c r="H192" s="4">
        <f t="shared" si="5"/>
        <v>2462.9699999999998</v>
      </c>
    </row>
    <row r="193" spans="1:8" ht="24.75">
      <c r="A193" s="9" t="s">
        <v>354</v>
      </c>
      <c r="B193" s="7" t="s">
        <v>347</v>
      </c>
      <c r="C193" s="8" t="s">
        <v>348</v>
      </c>
      <c r="D193" s="7" t="s">
        <v>14</v>
      </c>
      <c r="E193" s="7" t="s">
        <v>54</v>
      </c>
      <c r="F193" s="6">
        <v>68.41</v>
      </c>
      <c r="G193" s="5">
        <v>693.88</v>
      </c>
      <c r="H193" s="4">
        <f t="shared" si="5"/>
        <v>47468.33</v>
      </c>
    </row>
    <row r="194" spans="1:8">
      <c r="A194" s="10" t="s">
        <v>355</v>
      </c>
      <c r="B194" s="45" t="s">
        <v>356</v>
      </c>
      <c r="C194" s="45"/>
      <c r="D194" s="45"/>
      <c r="E194" s="45"/>
      <c r="F194" s="45"/>
      <c r="G194" s="45"/>
      <c r="H194" s="2">
        <f>H195+H197+H203+H209</f>
        <v>451597.57000000007</v>
      </c>
    </row>
    <row r="195" spans="1:8">
      <c r="A195" s="10" t="s">
        <v>357</v>
      </c>
      <c r="B195" s="45" t="s">
        <v>358</v>
      </c>
      <c r="C195" s="45"/>
      <c r="D195" s="45"/>
      <c r="E195" s="45"/>
      <c r="F195" s="45"/>
      <c r="G195" s="45"/>
      <c r="H195" s="2">
        <f>SUM(H196)</f>
        <v>32326.26</v>
      </c>
    </row>
    <row r="196" spans="1:8" ht="24.75">
      <c r="A196" s="9" t="s">
        <v>359</v>
      </c>
      <c r="B196" s="7" t="s">
        <v>360</v>
      </c>
      <c r="C196" s="8" t="s">
        <v>361</v>
      </c>
      <c r="D196" s="7" t="s">
        <v>14</v>
      </c>
      <c r="E196" s="7" t="s">
        <v>15</v>
      </c>
      <c r="F196" s="6">
        <v>144.05000000000001</v>
      </c>
      <c r="G196" s="5">
        <v>224.41</v>
      </c>
      <c r="H196" s="4">
        <f t="shared" ref="H196:H213" si="6">ROUND(G196*F196,2)</f>
        <v>32326.26</v>
      </c>
    </row>
    <row r="197" spans="1:8">
      <c r="A197" s="10" t="s">
        <v>362</v>
      </c>
      <c r="B197" s="45" t="s">
        <v>363</v>
      </c>
      <c r="C197" s="45"/>
      <c r="D197" s="45"/>
      <c r="E197" s="45"/>
      <c r="F197" s="45"/>
      <c r="G197" s="45"/>
      <c r="H197" s="2">
        <f>SUM(H198:H202)</f>
        <v>261734.59000000003</v>
      </c>
    </row>
    <row r="198" spans="1:8" ht="24.75">
      <c r="A198" s="9" t="s">
        <v>364</v>
      </c>
      <c r="B198" s="7" t="s">
        <v>365</v>
      </c>
      <c r="C198" s="8" t="s">
        <v>366</v>
      </c>
      <c r="D198" s="7" t="s">
        <v>14</v>
      </c>
      <c r="E198" s="7" t="s">
        <v>15</v>
      </c>
      <c r="F198" s="6">
        <v>2336.19</v>
      </c>
      <c r="G198" s="5">
        <v>86.75</v>
      </c>
      <c r="H198" s="4">
        <f t="shared" si="6"/>
        <v>202664.48</v>
      </c>
    </row>
    <row r="199" spans="1:8" ht="24.75">
      <c r="A199" s="9" t="s">
        <v>367</v>
      </c>
      <c r="B199" s="7" t="s">
        <v>368</v>
      </c>
      <c r="C199" s="8" t="s">
        <v>369</v>
      </c>
      <c r="D199" s="7" t="s">
        <v>14</v>
      </c>
      <c r="E199" s="7" t="s">
        <v>15</v>
      </c>
      <c r="F199" s="6">
        <v>375.19</v>
      </c>
      <c r="G199" s="5">
        <v>64.19</v>
      </c>
      <c r="H199" s="4">
        <f t="shared" si="6"/>
        <v>24083.45</v>
      </c>
    </row>
    <row r="200" spans="1:8" ht="24.75">
      <c r="A200" s="9" t="s">
        <v>370</v>
      </c>
      <c r="B200" s="7" t="s">
        <v>371</v>
      </c>
      <c r="C200" s="8" t="s">
        <v>372</v>
      </c>
      <c r="D200" s="7" t="s">
        <v>14</v>
      </c>
      <c r="E200" s="7" t="s">
        <v>15</v>
      </c>
      <c r="F200" s="6">
        <v>9.36</v>
      </c>
      <c r="G200" s="5">
        <v>104.27</v>
      </c>
      <c r="H200" s="4">
        <f t="shared" si="6"/>
        <v>975.97</v>
      </c>
    </row>
    <row r="201" spans="1:8" ht="24.75">
      <c r="A201" s="9" t="s">
        <v>373</v>
      </c>
      <c r="B201" s="7" t="s">
        <v>374</v>
      </c>
      <c r="C201" s="8" t="s">
        <v>375</v>
      </c>
      <c r="D201" s="7" t="s">
        <v>14</v>
      </c>
      <c r="E201" s="7" t="s">
        <v>15</v>
      </c>
      <c r="F201" s="6">
        <v>6.85</v>
      </c>
      <c r="G201" s="5">
        <v>111.61</v>
      </c>
      <c r="H201" s="4">
        <f t="shared" si="6"/>
        <v>764.53</v>
      </c>
    </row>
    <row r="202" spans="1:8" ht="16.5">
      <c r="A202" s="9" t="s">
        <v>376</v>
      </c>
      <c r="B202" s="7" t="s">
        <v>377</v>
      </c>
      <c r="C202" s="8" t="s">
        <v>378</v>
      </c>
      <c r="D202" s="7" t="s">
        <v>14</v>
      </c>
      <c r="E202" s="7" t="s">
        <v>30</v>
      </c>
      <c r="F202" s="6">
        <v>1015.15</v>
      </c>
      <c r="G202" s="5">
        <v>32.75</v>
      </c>
      <c r="H202" s="4">
        <f t="shared" si="6"/>
        <v>33246.160000000003</v>
      </c>
    </row>
    <row r="203" spans="1:8">
      <c r="A203" s="10" t="s">
        <v>379</v>
      </c>
      <c r="B203" s="45" t="s">
        <v>380</v>
      </c>
      <c r="C203" s="45"/>
      <c r="D203" s="45"/>
      <c r="E203" s="45"/>
      <c r="F203" s="45"/>
      <c r="G203" s="45"/>
      <c r="H203" s="2">
        <f>SUM(H204:H208)</f>
        <v>105175.88</v>
      </c>
    </row>
    <row r="204" spans="1:8" ht="24.75">
      <c r="A204" s="9" t="s">
        <v>381</v>
      </c>
      <c r="B204" s="7" t="s">
        <v>382</v>
      </c>
      <c r="C204" s="8" t="s">
        <v>383</v>
      </c>
      <c r="D204" s="7" t="s">
        <v>14</v>
      </c>
      <c r="E204" s="7" t="s">
        <v>15</v>
      </c>
      <c r="F204" s="6">
        <v>42.5</v>
      </c>
      <c r="G204" s="5">
        <v>943.52</v>
      </c>
      <c r="H204" s="4">
        <f t="shared" si="6"/>
        <v>40099.599999999999</v>
      </c>
    </row>
    <row r="205" spans="1:8" ht="16.5">
      <c r="A205" s="9" t="s">
        <v>384</v>
      </c>
      <c r="B205" s="7" t="s">
        <v>385</v>
      </c>
      <c r="C205" s="8" t="s">
        <v>386</v>
      </c>
      <c r="D205" s="7" t="s">
        <v>26</v>
      </c>
      <c r="E205" s="7" t="s">
        <v>15</v>
      </c>
      <c r="F205" s="6">
        <v>39.74</v>
      </c>
      <c r="G205" s="5">
        <v>545.41</v>
      </c>
      <c r="H205" s="4">
        <f t="shared" si="6"/>
        <v>21674.59</v>
      </c>
    </row>
    <row r="206" spans="1:8" ht="24.75">
      <c r="A206" s="9" t="s">
        <v>387</v>
      </c>
      <c r="B206" s="7" t="s">
        <v>388</v>
      </c>
      <c r="C206" s="8" t="s">
        <v>389</v>
      </c>
      <c r="D206" s="7" t="s">
        <v>14</v>
      </c>
      <c r="E206" s="7" t="s">
        <v>15</v>
      </c>
      <c r="F206" s="6">
        <v>101.79</v>
      </c>
      <c r="G206" s="5">
        <v>66.31</v>
      </c>
      <c r="H206" s="4">
        <f t="shared" si="6"/>
        <v>6749.69</v>
      </c>
    </row>
    <row r="207" spans="1:8" ht="16.5">
      <c r="A207" s="9" t="s">
        <v>390</v>
      </c>
      <c r="B207" s="7" t="s">
        <v>391</v>
      </c>
      <c r="C207" s="8" t="s">
        <v>392</v>
      </c>
      <c r="D207" s="7" t="s">
        <v>26</v>
      </c>
      <c r="E207" s="7" t="s">
        <v>15</v>
      </c>
      <c r="F207" s="6">
        <v>7.2</v>
      </c>
      <c r="G207" s="5">
        <v>618.54</v>
      </c>
      <c r="H207" s="4">
        <f t="shared" si="6"/>
        <v>4453.49</v>
      </c>
    </row>
    <row r="208" spans="1:8">
      <c r="A208" s="9" t="s">
        <v>393</v>
      </c>
      <c r="B208" s="7" t="s">
        <v>394</v>
      </c>
      <c r="C208" s="8" t="s">
        <v>395</v>
      </c>
      <c r="D208" s="7" t="s">
        <v>26</v>
      </c>
      <c r="E208" s="7" t="s">
        <v>15</v>
      </c>
      <c r="F208" s="6">
        <v>318.23</v>
      </c>
      <c r="G208" s="5">
        <v>101.18</v>
      </c>
      <c r="H208" s="4">
        <f t="shared" si="6"/>
        <v>32198.51</v>
      </c>
    </row>
    <row r="209" spans="1:8">
      <c r="A209" s="10" t="s">
        <v>396</v>
      </c>
      <c r="B209" s="45" t="s">
        <v>397</v>
      </c>
      <c r="C209" s="45"/>
      <c r="D209" s="45"/>
      <c r="E209" s="45"/>
      <c r="F209" s="45"/>
      <c r="G209" s="45"/>
      <c r="H209" s="2">
        <f>SUM(H210:H213)</f>
        <v>52360.840000000004</v>
      </c>
    </row>
    <row r="210" spans="1:8" ht="24.75">
      <c r="A210" s="9" t="s">
        <v>398</v>
      </c>
      <c r="B210" s="7" t="s">
        <v>365</v>
      </c>
      <c r="C210" s="8" t="s">
        <v>366</v>
      </c>
      <c r="D210" s="7" t="s">
        <v>14</v>
      </c>
      <c r="E210" s="7" t="s">
        <v>15</v>
      </c>
      <c r="F210" s="6">
        <v>11.6</v>
      </c>
      <c r="G210" s="5">
        <v>86.75</v>
      </c>
      <c r="H210" s="4">
        <f t="shared" si="6"/>
        <v>1006.3</v>
      </c>
    </row>
    <row r="211" spans="1:8" ht="24.75">
      <c r="A211" s="9" t="s">
        <v>399</v>
      </c>
      <c r="B211" s="7" t="s">
        <v>368</v>
      </c>
      <c r="C211" s="8" t="s">
        <v>369</v>
      </c>
      <c r="D211" s="7" t="s">
        <v>14</v>
      </c>
      <c r="E211" s="7" t="s">
        <v>15</v>
      </c>
      <c r="F211" s="6">
        <v>646.54999999999995</v>
      </c>
      <c r="G211" s="5">
        <v>64.19</v>
      </c>
      <c r="H211" s="4">
        <f t="shared" si="6"/>
        <v>41502.04</v>
      </c>
    </row>
    <row r="212" spans="1:8" ht="24.75">
      <c r="A212" s="9" t="s">
        <v>400</v>
      </c>
      <c r="B212" s="7" t="s">
        <v>368</v>
      </c>
      <c r="C212" s="8" t="s">
        <v>369</v>
      </c>
      <c r="D212" s="7" t="s">
        <v>14</v>
      </c>
      <c r="E212" s="7" t="s">
        <v>15</v>
      </c>
      <c r="F212" s="6">
        <v>2.2599999999999998</v>
      </c>
      <c r="G212" s="5">
        <v>64.19</v>
      </c>
      <c r="H212" s="4">
        <f t="shared" si="6"/>
        <v>145.07</v>
      </c>
    </row>
    <row r="213" spans="1:8" ht="16.5">
      <c r="A213" s="9" t="s">
        <v>401</v>
      </c>
      <c r="B213" s="7" t="s">
        <v>377</v>
      </c>
      <c r="C213" s="8" t="s">
        <v>378</v>
      </c>
      <c r="D213" s="7" t="s">
        <v>14</v>
      </c>
      <c r="E213" s="7" t="s">
        <v>30</v>
      </c>
      <c r="F213" s="6">
        <v>296.41000000000003</v>
      </c>
      <c r="G213" s="5">
        <v>32.75</v>
      </c>
      <c r="H213" s="4">
        <f t="shared" si="6"/>
        <v>9707.43</v>
      </c>
    </row>
    <row r="214" spans="1:8">
      <c r="A214" s="10" t="s">
        <v>402</v>
      </c>
      <c r="B214" s="45" t="s">
        <v>403</v>
      </c>
      <c r="C214" s="45"/>
      <c r="D214" s="45"/>
      <c r="E214" s="45"/>
      <c r="F214" s="45"/>
      <c r="G214" s="45"/>
      <c r="H214" s="2">
        <f>H215+H220+H224+H236+H253+H255</f>
        <v>913970.91000000015</v>
      </c>
    </row>
    <row r="215" spans="1:8">
      <c r="A215" s="10" t="s">
        <v>404</v>
      </c>
      <c r="B215" s="45" t="s">
        <v>405</v>
      </c>
      <c r="C215" s="45"/>
      <c r="D215" s="45"/>
      <c r="E215" s="45"/>
      <c r="F215" s="45"/>
      <c r="G215" s="45"/>
      <c r="H215" s="2">
        <f>SUM(H216:H219)</f>
        <v>53337.64</v>
      </c>
    </row>
    <row r="216" spans="1:8" ht="41.25">
      <c r="A216" s="9" t="s">
        <v>406</v>
      </c>
      <c r="B216" s="7" t="s">
        <v>407</v>
      </c>
      <c r="C216" s="8" t="s">
        <v>408</v>
      </c>
      <c r="D216" s="7" t="s">
        <v>26</v>
      </c>
      <c r="E216" s="7" t="s">
        <v>22</v>
      </c>
      <c r="F216" s="6">
        <v>18</v>
      </c>
      <c r="G216" s="5">
        <v>1325.17</v>
      </c>
      <c r="H216" s="4">
        <f t="shared" ref="H216:H262" si="7">ROUND(G216*F216,2)</f>
        <v>23853.06</v>
      </c>
    </row>
    <row r="217" spans="1:8" ht="41.25">
      <c r="A217" s="9" t="s">
        <v>409</v>
      </c>
      <c r="B217" s="7" t="s">
        <v>410</v>
      </c>
      <c r="C217" s="8" t="s">
        <v>411</v>
      </c>
      <c r="D217" s="7" t="s">
        <v>26</v>
      </c>
      <c r="E217" s="7" t="s">
        <v>22</v>
      </c>
      <c r="F217" s="6">
        <v>6</v>
      </c>
      <c r="G217" s="5">
        <v>1911.76</v>
      </c>
      <c r="H217" s="4">
        <f t="shared" si="7"/>
        <v>11470.56</v>
      </c>
    </row>
    <row r="218" spans="1:8" ht="41.25">
      <c r="A218" s="9" t="s">
        <v>412</v>
      </c>
      <c r="B218" s="7" t="s">
        <v>413</v>
      </c>
      <c r="C218" s="8" t="s">
        <v>414</v>
      </c>
      <c r="D218" s="7" t="s">
        <v>26</v>
      </c>
      <c r="E218" s="7" t="s">
        <v>22</v>
      </c>
      <c r="F218" s="6">
        <v>13</v>
      </c>
      <c r="G218" s="5">
        <v>1325.17</v>
      </c>
      <c r="H218" s="4">
        <f t="shared" si="7"/>
        <v>17227.21</v>
      </c>
    </row>
    <row r="219" spans="1:8" ht="16.5">
      <c r="A219" s="9" t="s">
        <v>415</v>
      </c>
      <c r="B219" s="7" t="s">
        <v>416</v>
      </c>
      <c r="C219" s="8" t="s">
        <v>417</v>
      </c>
      <c r="D219" s="7" t="s">
        <v>26</v>
      </c>
      <c r="E219" s="7" t="s">
        <v>15</v>
      </c>
      <c r="F219" s="6">
        <v>3.19</v>
      </c>
      <c r="G219" s="5">
        <v>246.65</v>
      </c>
      <c r="H219" s="4">
        <f t="shared" si="7"/>
        <v>786.81</v>
      </c>
    </row>
    <row r="220" spans="1:8">
      <c r="A220" s="10" t="s">
        <v>418</v>
      </c>
      <c r="B220" s="45" t="s">
        <v>419</v>
      </c>
      <c r="C220" s="45"/>
      <c r="D220" s="45"/>
      <c r="E220" s="45"/>
      <c r="F220" s="45"/>
      <c r="G220" s="45"/>
      <c r="H220" s="2">
        <f>SUM(H221:H223)</f>
        <v>5807.97</v>
      </c>
    </row>
    <row r="221" spans="1:8" ht="16.5">
      <c r="A221" s="9" t="s">
        <v>420</v>
      </c>
      <c r="B221" s="7" t="s">
        <v>421</v>
      </c>
      <c r="C221" s="8" t="s">
        <v>422</v>
      </c>
      <c r="D221" s="7" t="s">
        <v>14</v>
      </c>
      <c r="E221" s="7" t="s">
        <v>22</v>
      </c>
      <c r="F221" s="6">
        <v>20</v>
      </c>
      <c r="G221" s="5">
        <v>89.67</v>
      </c>
      <c r="H221" s="4">
        <f t="shared" si="7"/>
        <v>1793.4</v>
      </c>
    </row>
    <row r="222" spans="1:8" ht="24.75">
      <c r="A222" s="9" t="s">
        <v>423</v>
      </c>
      <c r="B222" s="7" t="s">
        <v>424</v>
      </c>
      <c r="C222" s="8" t="s">
        <v>425</v>
      </c>
      <c r="D222" s="7" t="s">
        <v>14</v>
      </c>
      <c r="E222" s="7" t="s">
        <v>22</v>
      </c>
      <c r="F222" s="6">
        <v>6</v>
      </c>
      <c r="G222" s="5">
        <v>248.76</v>
      </c>
      <c r="H222" s="4">
        <f t="shared" si="7"/>
        <v>1492.56</v>
      </c>
    </row>
    <row r="223" spans="1:8" ht="16.5">
      <c r="A223" s="9" t="s">
        <v>426</v>
      </c>
      <c r="B223" s="7" t="s">
        <v>427</v>
      </c>
      <c r="C223" s="8" t="s">
        <v>428</v>
      </c>
      <c r="D223" s="7" t="s">
        <v>26</v>
      </c>
      <c r="E223" s="7" t="s">
        <v>429</v>
      </c>
      <c r="F223" s="6">
        <v>13.32</v>
      </c>
      <c r="G223" s="5">
        <v>189.34</v>
      </c>
      <c r="H223" s="4">
        <f t="shared" si="7"/>
        <v>2522.0100000000002</v>
      </c>
    </row>
    <row r="224" spans="1:8">
      <c r="A224" s="10" t="s">
        <v>430</v>
      </c>
      <c r="B224" s="45" t="s">
        <v>431</v>
      </c>
      <c r="C224" s="45"/>
      <c r="D224" s="45"/>
      <c r="E224" s="45"/>
      <c r="F224" s="45"/>
      <c r="G224" s="45"/>
      <c r="H224" s="2">
        <f>SUM(H225:H235)</f>
        <v>142974.46000000002</v>
      </c>
    </row>
    <row r="225" spans="1:8" ht="33">
      <c r="A225" s="9" t="s">
        <v>432</v>
      </c>
      <c r="B225" s="7" t="s">
        <v>433</v>
      </c>
      <c r="C225" s="8" t="s">
        <v>434</v>
      </c>
      <c r="D225" s="7" t="s">
        <v>26</v>
      </c>
      <c r="E225" s="7" t="s">
        <v>15</v>
      </c>
      <c r="F225" s="6">
        <v>4.2</v>
      </c>
      <c r="G225" s="5">
        <v>685.71</v>
      </c>
      <c r="H225" s="4">
        <f t="shared" si="7"/>
        <v>2879.98</v>
      </c>
    </row>
    <row r="226" spans="1:8" ht="33">
      <c r="A226" s="9" t="s">
        <v>435</v>
      </c>
      <c r="B226" s="7" t="s">
        <v>436</v>
      </c>
      <c r="C226" s="8" t="s">
        <v>437</v>
      </c>
      <c r="D226" s="7" t="s">
        <v>26</v>
      </c>
      <c r="E226" s="7" t="s">
        <v>15</v>
      </c>
      <c r="F226" s="6">
        <v>3.78</v>
      </c>
      <c r="G226" s="5">
        <v>1014.08</v>
      </c>
      <c r="H226" s="4">
        <f t="shared" si="7"/>
        <v>3833.22</v>
      </c>
    </row>
    <row r="227" spans="1:8" ht="33">
      <c r="A227" s="9" t="s">
        <v>438</v>
      </c>
      <c r="B227" s="7" t="s">
        <v>439</v>
      </c>
      <c r="C227" s="8" t="s">
        <v>440</v>
      </c>
      <c r="D227" s="7" t="s">
        <v>26</v>
      </c>
      <c r="E227" s="7" t="s">
        <v>15</v>
      </c>
      <c r="F227" s="6">
        <v>9.4499999999999993</v>
      </c>
      <c r="G227" s="5">
        <v>1014.08</v>
      </c>
      <c r="H227" s="4">
        <f t="shared" si="7"/>
        <v>9583.06</v>
      </c>
    </row>
    <row r="228" spans="1:8" ht="33">
      <c r="A228" s="9" t="s">
        <v>441</v>
      </c>
      <c r="B228" s="7" t="s">
        <v>442</v>
      </c>
      <c r="C228" s="8" t="s">
        <v>443</v>
      </c>
      <c r="D228" s="7" t="s">
        <v>26</v>
      </c>
      <c r="E228" s="7" t="s">
        <v>15</v>
      </c>
      <c r="F228" s="6">
        <v>15.84</v>
      </c>
      <c r="G228" s="5">
        <v>1014.08</v>
      </c>
      <c r="H228" s="4">
        <f t="shared" si="7"/>
        <v>16063.03</v>
      </c>
    </row>
    <row r="229" spans="1:8" ht="33">
      <c r="A229" s="9" t="s">
        <v>444</v>
      </c>
      <c r="B229" s="7" t="s">
        <v>445</v>
      </c>
      <c r="C229" s="8" t="s">
        <v>446</v>
      </c>
      <c r="D229" s="7" t="s">
        <v>26</v>
      </c>
      <c r="E229" s="7" t="s">
        <v>15</v>
      </c>
      <c r="F229" s="6">
        <v>9.24</v>
      </c>
      <c r="G229" s="5">
        <v>1014.08</v>
      </c>
      <c r="H229" s="4">
        <f t="shared" si="7"/>
        <v>9370.1</v>
      </c>
    </row>
    <row r="230" spans="1:8" ht="24.75">
      <c r="A230" s="9" t="s">
        <v>447</v>
      </c>
      <c r="B230" s="7" t="s">
        <v>448</v>
      </c>
      <c r="C230" s="8" t="s">
        <v>449</v>
      </c>
      <c r="D230" s="7" t="s">
        <v>26</v>
      </c>
      <c r="E230" s="7" t="s">
        <v>15</v>
      </c>
      <c r="F230" s="6">
        <v>82.37</v>
      </c>
      <c r="G230" s="5">
        <v>685.71</v>
      </c>
      <c r="H230" s="4">
        <f t="shared" si="7"/>
        <v>56481.93</v>
      </c>
    </row>
    <row r="231" spans="1:8" ht="24.75">
      <c r="A231" s="9" t="s">
        <v>450</v>
      </c>
      <c r="B231" s="7" t="s">
        <v>451</v>
      </c>
      <c r="C231" s="8" t="s">
        <v>452</v>
      </c>
      <c r="D231" s="7" t="s">
        <v>26</v>
      </c>
      <c r="E231" s="7" t="s">
        <v>15</v>
      </c>
      <c r="F231" s="6">
        <v>47.88</v>
      </c>
      <c r="G231" s="5">
        <v>685.71</v>
      </c>
      <c r="H231" s="4">
        <f t="shared" si="7"/>
        <v>32831.79</v>
      </c>
    </row>
    <row r="232" spans="1:8" ht="24.75">
      <c r="A232" s="9" t="s">
        <v>453</v>
      </c>
      <c r="B232" s="7" t="s">
        <v>454</v>
      </c>
      <c r="C232" s="8" t="s">
        <v>455</v>
      </c>
      <c r="D232" s="7" t="s">
        <v>26</v>
      </c>
      <c r="E232" s="7" t="s">
        <v>15</v>
      </c>
      <c r="F232" s="6">
        <v>5.99</v>
      </c>
      <c r="G232" s="5">
        <v>685.71</v>
      </c>
      <c r="H232" s="4">
        <f t="shared" si="7"/>
        <v>4107.3999999999996</v>
      </c>
    </row>
    <row r="233" spans="1:8" ht="24.75">
      <c r="A233" s="9" t="s">
        <v>456</v>
      </c>
      <c r="B233" s="7" t="s">
        <v>457</v>
      </c>
      <c r="C233" s="8" t="s">
        <v>458</v>
      </c>
      <c r="D233" s="7" t="s">
        <v>26</v>
      </c>
      <c r="E233" s="7" t="s">
        <v>15</v>
      </c>
      <c r="F233" s="6">
        <v>3.3</v>
      </c>
      <c r="G233" s="5">
        <v>685.71</v>
      </c>
      <c r="H233" s="4">
        <f t="shared" si="7"/>
        <v>2262.84</v>
      </c>
    </row>
    <row r="234" spans="1:8" ht="24.75">
      <c r="A234" s="9" t="s">
        <v>459</v>
      </c>
      <c r="B234" s="7" t="s">
        <v>460</v>
      </c>
      <c r="C234" s="8" t="s">
        <v>461</v>
      </c>
      <c r="D234" s="7" t="s">
        <v>26</v>
      </c>
      <c r="E234" s="7" t="s">
        <v>15</v>
      </c>
      <c r="F234" s="6">
        <v>4.03</v>
      </c>
      <c r="G234" s="5">
        <v>685.71</v>
      </c>
      <c r="H234" s="4">
        <f t="shared" si="7"/>
        <v>2763.41</v>
      </c>
    </row>
    <row r="235" spans="1:8" ht="24.75">
      <c r="A235" s="9" t="s">
        <v>462</v>
      </c>
      <c r="B235" s="7" t="s">
        <v>463</v>
      </c>
      <c r="C235" s="8" t="s">
        <v>464</v>
      </c>
      <c r="D235" s="7" t="s">
        <v>26</v>
      </c>
      <c r="E235" s="7" t="s">
        <v>15</v>
      </c>
      <c r="F235" s="6">
        <v>4.08</v>
      </c>
      <c r="G235" s="5">
        <v>685.71</v>
      </c>
      <c r="H235" s="4">
        <f t="shared" si="7"/>
        <v>2797.7</v>
      </c>
    </row>
    <row r="236" spans="1:8">
      <c r="A236" s="10" t="s">
        <v>465</v>
      </c>
      <c r="B236" s="45" t="s">
        <v>466</v>
      </c>
      <c r="C236" s="45"/>
      <c r="D236" s="45"/>
      <c r="E236" s="45"/>
      <c r="F236" s="45"/>
      <c r="G236" s="45"/>
      <c r="H236" s="2">
        <f>SUM(H237:H252)</f>
        <v>419522.5</v>
      </c>
    </row>
    <row r="237" spans="1:8" ht="24.75">
      <c r="A237" s="9" t="s">
        <v>467</v>
      </c>
      <c r="B237" s="7" t="s">
        <v>468</v>
      </c>
      <c r="C237" s="8" t="s">
        <v>469</v>
      </c>
      <c r="D237" s="7" t="s">
        <v>26</v>
      </c>
      <c r="E237" s="7" t="s">
        <v>15</v>
      </c>
      <c r="F237" s="6">
        <v>5.46</v>
      </c>
      <c r="G237" s="5">
        <v>1249.46</v>
      </c>
      <c r="H237" s="4">
        <f t="shared" si="7"/>
        <v>6822.05</v>
      </c>
    </row>
    <row r="238" spans="1:8" ht="24.75">
      <c r="A238" s="9" t="s">
        <v>470</v>
      </c>
      <c r="B238" s="7" t="s">
        <v>471</v>
      </c>
      <c r="C238" s="8" t="s">
        <v>472</v>
      </c>
      <c r="D238" s="7" t="s">
        <v>26</v>
      </c>
      <c r="E238" s="7" t="s">
        <v>15</v>
      </c>
      <c r="F238" s="6">
        <v>6.3</v>
      </c>
      <c r="G238" s="5">
        <v>655.86</v>
      </c>
      <c r="H238" s="4">
        <f t="shared" si="7"/>
        <v>4131.92</v>
      </c>
    </row>
    <row r="239" spans="1:8" ht="24.75">
      <c r="A239" s="9" t="s">
        <v>473</v>
      </c>
      <c r="B239" s="7" t="s">
        <v>474</v>
      </c>
      <c r="C239" s="8" t="s">
        <v>475</v>
      </c>
      <c r="D239" s="7" t="s">
        <v>26</v>
      </c>
      <c r="E239" s="7" t="s">
        <v>15</v>
      </c>
      <c r="F239" s="6">
        <v>5.74</v>
      </c>
      <c r="G239" s="5">
        <v>655.86</v>
      </c>
      <c r="H239" s="4">
        <f t="shared" si="7"/>
        <v>3764.64</v>
      </c>
    </row>
    <row r="240" spans="1:8" ht="24.75">
      <c r="A240" s="9" t="s">
        <v>476</v>
      </c>
      <c r="B240" s="7" t="s">
        <v>477</v>
      </c>
      <c r="C240" s="8" t="s">
        <v>478</v>
      </c>
      <c r="D240" s="7" t="s">
        <v>26</v>
      </c>
      <c r="E240" s="7" t="s">
        <v>15</v>
      </c>
      <c r="F240" s="6">
        <v>20.72</v>
      </c>
      <c r="G240" s="5">
        <v>655.86</v>
      </c>
      <c r="H240" s="4">
        <f t="shared" si="7"/>
        <v>13589.42</v>
      </c>
    </row>
    <row r="241" spans="1:8" ht="24.75">
      <c r="A241" s="9" t="s">
        <v>479</v>
      </c>
      <c r="B241" s="7" t="s">
        <v>480</v>
      </c>
      <c r="C241" s="8" t="s">
        <v>481</v>
      </c>
      <c r="D241" s="7" t="s">
        <v>26</v>
      </c>
      <c r="E241" s="7" t="s">
        <v>15</v>
      </c>
      <c r="F241" s="6">
        <v>19.43</v>
      </c>
      <c r="G241" s="5">
        <v>655.86</v>
      </c>
      <c r="H241" s="4">
        <f t="shared" si="7"/>
        <v>12743.36</v>
      </c>
    </row>
    <row r="242" spans="1:8" ht="16.5">
      <c r="A242" s="9" t="s">
        <v>482</v>
      </c>
      <c r="B242" s="7" t="s">
        <v>483</v>
      </c>
      <c r="C242" s="8" t="s">
        <v>484</v>
      </c>
      <c r="D242" s="7" t="s">
        <v>26</v>
      </c>
      <c r="E242" s="7" t="s">
        <v>15</v>
      </c>
      <c r="F242" s="6">
        <v>4.2</v>
      </c>
      <c r="G242" s="5">
        <v>1392.38</v>
      </c>
      <c r="H242" s="4">
        <f t="shared" si="7"/>
        <v>5848</v>
      </c>
    </row>
    <row r="243" spans="1:8" ht="24.75">
      <c r="A243" s="9" t="s">
        <v>485</v>
      </c>
      <c r="B243" s="7" t="s">
        <v>486</v>
      </c>
      <c r="C243" s="8" t="s">
        <v>487</v>
      </c>
      <c r="D243" s="7" t="s">
        <v>26</v>
      </c>
      <c r="E243" s="7" t="s">
        <v>15</v>
      </c>
      <c r="F243" s="6">
        <v>19.32</v>
      </c>
      <c r="G243" s="5">
        <v>1392.38</v>
      </c>
      <c r="H243" s="4">
        <f t="shared" si="7"/>
        <v>26900.78</v>
      </c>
    </row>
    <row r="244" spans="1:8" ht="24.75">
      <c r="A244" s="9" t="s">
        <v>488</v>
      </c>
      <c r="B244" s="7" t="s">
        <v>489</v>
      </c>
      <c r="C244" s="8" t="s">
        <v>490</v>
      </c>
      <c r="D244" s="7" t="s">
        <v>26</v>
      </c>
      <c r="E244" s="7" t="s">
        <v>15</v>
      </c>
      <c r="F244" s="6">
        <v>20.3</v>
      </c>
      <c r="G244" s="5">
        <v>1392.38</v>
      </c>
      <c r="H244" s="4">
        <f t="shared" si="7"/>
        <v>28265.31</v>
      </c>
    </row>
    <row r="245" spans="1:8" ht="16.5">
      <c r="A245" s="9" t="s">
        <v>491</v>
      </c>
      <c r="B245" s="7" t="s">
        <v>492</v>
      </c>
      <c r="C245" s="8" t="s">
        <v>493</v>
      </c>
      <c r="D245" s="7" t="s">
        <v>26</v>
      </c>
      <c r="E245" s="7" t="s">
        <v>15</v>
      </c>
      <c r="F245" s="6">
        <v>117.81</v>
      </c>
      <c r="G245" s="5">
        <v>1392.38</v>
      </c>
      <c r="H245" s="4">
        <f t="shared" si="7"/>
        <v>164036.29</v>
      </c>
    </row>
    <row r="246" spans="1:8" ht="24.75">
      <c r="A246" s="9" t="s">
        <v>494</v>
      </c>
      <c r="B246" s="7" t="s">
        <v>495</v>
      </c>
      <c r="C246" s="8" t="s">
        <v>496</v>
      </c>
      <c r="D246" s="7" t="s">
        <v>26</v>
      </c>
      <c r="E246" s="7" t="s">
        <v>15</v>
      </c>
      <c r="F246" s="6">
        <v>16.2</v>
      </c>
      <c r="G246" s="5">
        <v>1249.46</v>
      </c>
      <c r="H246" s="4">
        <f t="shared" si="7"/>
        <v>20241.25</v>
      </c>
    </row>
    <row r="247" spans="1:8" ht="24.75">
      <c r="A247" s="9" t="s">
        <v>497</v>
      </c>
      <c r="B247" s="7" t="s">
        <v>498</v>
      </c>
      <c r="C247" s="8" t="s">
        <v>499</v>
      </c>
      <c r="D247" s="7" t="s">
        <v>26</v>
      </c>
      <c r="E247" s="7" t="s">
        <v>15</v>
      </c>
      <c r="F247" s="6">
        <v>6</v>
      </c>
      <c r="G247" s="5">
        <v>1249.46</v>
      </c>
      <c r="H247" s="4">
        <f t="shared" si="7"/>
        <v>7496.76</v>
      </c>
    </row>
    <row r="248" spans="1:8" ht="24.75">
      <c r="A248" s="9" t="s">
        <v>500</v>
      </c>
      <c r="B248" s="7" t="s">
        <v>501</v>
      </c>
      <c r="C248" s="8" t="s">
        <v>502</v>
      </c>
      <c r="D248" s="7" t="s">
        <v>26</v>
      </c>
      <c r="E248" s="7" t="s">
        <v>15</v>
      </c>
      <c r="F248" s="6">
        <v>44.8</v>
      </c>
      <c r="G248" s="5">
        <v>1249.46</v>
      </c>
      <c r="H248" s="4">
        <f t="shared" si="7"/>
        <v>55975.81</v>
      </c>
    </row>
    <row r="249" spans="1:8" ht="24.75">
      <c r="A249" s="9" t="s">
        <v>503</v>
      </c>
      <c r="B249" s="7" t="s">
        <v>504</v>
      </c>
      <c r="C249" s="8" t="s">
        <v>505</v>
      </c>
      <c r="D249" s="7" t="s">
        <v>26</v>
      </c>
      <c r="E249" s="7" t="s">
        <v>15</v>
      </c>
      <c r="F249" s="6">
        <v>3.36</v>
      </c>
      <c r="G249" s="5">
        <v>1249.46</v>
      </c>
      <c r="H249" s="4">
        <f t="shared" si="7"/>
        <v>4198.1899999999996</v>
      </c>
    </row>
    <row r="250" spans="1:8" ht="24.75">
      <c r="A250" s="9" t="s">
        <v>506</v>
      </c>
      <c r="B250" s="7" t="s">
        <v>507</v>
      </c>
      <c r="C250" s="8" t="s">
        <v>508</v>
      </c>
      <c r="D250" s="7" t="s">
        <v>26</v>
      </c>
      <c r="E250" s="7" t="s">
        <v>15</v>
      </c>
      <c r="F250" s="6">
        <v>15.54</v>
      </c>
      <c r="G250" s="5">
        <v>1249.46</v>
      </c>
      <c r="H250" s="4">
        <f t="shared" si="7"/>
        <v>19416.61</v>
      </c>
    </row>
    <row r="251" spans="1:8" ht="24.75">
      <c r="A251" s="9" t="s">
        <v>509</v>
      </c>
      <c r="B251" s="7" t="s">
        <v>510</v>
      </c>
      <c r="C251" s="8" t="s">
        <v>511</v>
      </c>
      <c r="D251" s="7" t="s">
        <v>26</v>
      </c>
      <c r="E251" s="7" t="s">
        <v>15</v>
      </c>
      <c r="F251" s="6">
        <v>36.4</v>
      </c>
      <c r="G251" s="5">
        <v>1249.46</v>
      </c>
      <c r="H251" s="4">
        <f t="shared" si="7"/>
        <v>45480.34</v>
      </c>
    </row>
    <row r="252" spans="1:8" ht="16.5">
      <c r="A252" s="9" t="s">
        <v>512</v>
      </c>
      <c r="B252" s="7" t="s">
        <v>513</v>
      </c>
      <c r="C252" s="8" t="s">
        <v>514</v>
      </c>
      <c r="D252" s="7" t="s">
        <v>26</v>
      </c>
      <c r="E252" s="7" t="s">
        <v>15</v>
      </c>
      <c r="F252" s="6">
        <v>2.73</v>
      </c>
      <c r="G252" s="5">
        <v>224.09</v>
      </c>
      <c r="H252" s="4">
        <f t="shared" si="7"/>
        <v>611.77</v>
      </c>
    </row>
    <row r="253" spans="1:8">
      <c r="A253" s="10" t="s">
        <v>515</v>
      </c>
      <c r="B253" s="45" t="s">
        <v>516</v>
      </c>
      <c r="C253" s="45"/>
      <c r="D253" s="45"/>
      <c r="E253" s="45"/>
      <c r="F253" s="45"/>
      <c r="G253" s="45"/>
      <c r="H253" s="2">
        <f>SUM(H254)</f>
        <v>11701.8</v>
      </c>
    </row>
    <row r="254" spans="1:8" ht="16.5">
      <c r="A254" s="9" t="s">
        <v>517</v>
      </c>
      <c r="B254" s="7" t="s">
        <v>518</v>
      </c>
      <c r="C254" s="8" t="s">
        <v>519</v>
      </c>
      <c r="D254" s="7" t="s">
        <v>26</v>
      </c>
      <c r="E254" s="7" t="s">
        <v>15</v>
      </c>
      <c r="F254" s="6">
        <v>22</v>
      </c>
      <c r="G254" s="5">
        <v>531.9</v>
      </c>
      <c r="H254" s="4">
        <f t="shared" si="7"/>
        <v>11701.8</v>
      </c>
    </row>
    <row r="255" spans="1:8">
      <c r="A255" s="10" t="s">
        <v>520</v>
      </c>
      <c r="B255" s="45" t="s">
        <v>521</v>
      </c>
      <c r="C255" s="45"/>
      <c r="D255" s="45"/>
      <c r="E255" s="45"/>
      <c r="F255" s="45"/>
      <c r="G255" s="45"/>
      <c r="H255" s="2">
        <f>SUM(H256:H262)</f>
        <v>280626.53999999998</v>
      </c>
    </row>
    <row r="256" spans="1:8" ht="24.75">
      <c r="A256" s="9" t="s">
        <v>522</v>
      </c>
      <c r="B256" s="7" t="s">
        <v>523</v>
      </c>
      <c r="C256" s="8" t="s">
        <v>524</v>
      </c>
      <c r="D256" s="7" t="s">
        <v>26</v>
      </c>
      <c r="E256" s="7" t="s">
        <v>15</v>
      </c>
      <c r="F256" s="6">
        <v>7.7</v>
      </c>
      <c r="G256" s="5">
        <v>910.99</v>
      </c>
      <c r="H256" s="4">
        <f t="shared" si="7"/>
        <v>7014.62</v>
      </c>
    </row>
    <row r="257" spans="1:8" ht="33">
      <c r="A257" s="9" t="s">
        <v>525</v>
      </c>
      <c r="B257" s="7" t="s">
        <v>526</v>
      </c>
      <c r="C257" s="8" t="s">
        <v>527</v>
      </c>
      <c r="D257" s="7" t="s">
        <v>26</v>
      </c>
      <c r="E257" s="7" t="s">
        <v>15</v>
      </c>
      <c r="F257" s="6">
        <v>8.09</v>
      </c>
      <c r="G257" s="5">
        <v>1183.48</v>
      </c>
      <c r="H257" s="4">
        <f t="shared" si="7"/>
        <v>9574.35</v>
      </c>
    </row>
    <row r="258" spans="1:8" ht="24.75">
      <c r="A258" s="9" t="s">
        <v>528</v>
      </c>
      <c r="B258" s="7" t="s">
        <v>529</v>
      </c>
      <c r="C258" s="8" t="s">
        <v>530</v>
      </c>
      <c r="D258" s="7" t="s">
        <v>26</v>
      </c>
      <c r="E258" s="7" t="s">
        <v>15</v>
      </c>
      <c r="F258" s="6">
        <v>3.24</v>
      </c>
      <c r="G258" s="5">
        <v>894.58</v>
      </c>
      <c r="H258" s="4">
        <f t="shared" si="7"/>
        <v>2898.44</v>
      </c>
    </row>
    <row r="259" spans="1:8" ht="33">
      <c r="A259" s="9" t="s">
        <v>531</v>
      </c>
      <c r="B259" s="7" t="s">
        <v>532</v>
      </c>
      <c r="C259" s="8" t="s">
        <v>533</v>
      </c>
      <c r="D259" s="7" t="s">
        <v>26</v>
      </c>
      <c r="E259" s="7" t="s">
        <v>15</v>
      </c>
      <c r="F259" s="6">
        <v>1.83</v>
      </c>
      <c r="G259" s="5">
        <v>1183.48</v>
      </c>
      <c r="H259" s="4">
        <f t="shared" si="7"/>
        <v>2165.77</v>
      </c>
    </row>
    <row r="260" spans="1:8" ht="16.5">
      <c r="A260" s="9" t="s">
        <v>534</v>
      </c>
      <c r="B260" s="7" t="s">
        <v>535</v>
      </c>
      <c r="C260" s="8" t="s">
        <v>536</v>
      </c>
      <c r="D260" s="7" t="s">
        <v>26</v>
      </c>
      <c r="E260" s="7" t="s">
        <v>15</v>
      </c>
      <c r="F260" s="6">
        <v>34.68</v>
      </c>
      <c r="G260" s="5">
        <v>875.06</v>
      </c>
      <c r="H260" s="4">
        <f t="shared" si="7"/>
        <v>30347.08</v>
      </c>
    </row>
    <row r="261" spans="1:8" ht="16.5">
      <c r="A261" s="9" t="s">
        <v>537</v>
      </c>
      <c r="B261" s="7" t="s">
        <v>538</v>
      </c>
      <c r="C261" s="8" t="s">
        <v>539</v>
      </c>
      <c r="D261" s="7" t="s">
        <v>26</v>
      </c>
      <c r="E261" s="7" t="s">
        <v>15</v>
      </c>
      <c r="F261" s="6">
        <v>155.43</v>
      </c>
      <c r="G261" s="5">
        <v>84.67</v>
      </c>
      <c r="H261" s="4">
        <f t="shared" si="7"/>
        <v>13160.26</v>
      </c>
    </row>
    <row r="262" spans="1:8" ht="16.5">
      <c r="A262" s="9" t="s">
        <v>540</v>
      </c>
      <c r="B262" s="7" t="s">
        <v>541</v>
      </c>
      <c r="C262" s="8" t="s">
        <v>542</v>
      </c>
      <c r="D262" s="7" t="s">
        <v>26</v>
      </c>
      <c r="E262" s="7" t="s">
        <v>15</v>
      </c>
      <c r="F262" s="6">
        <v>246.23</v>
      </c>
      <c r="G262" s="5">
        <v>875.06</v>
      </c>
      <c r="H262" s="4">
        <f t="shared" si="7"/>
        <v>215466.02</v>
      </c>
    </row>
    <row r="263" spans="1:8">
      <c r="A263" s="10" t="s">
        <v>543</v>
      </c>
      <c r="B263" s="45" t="s">
        <v>544</v>
      </c>
      <c r="C263" s="45"/>
      <c r="D263" s="45"/>
      <c r="E263" s="45"/>
      <c r="F263" s="45"/>
      <c r="G263" s="45"/>
      <c r="H263" s="2">
        <f>H264+H278</f>
        <v>794496.42999999982</v>
      </c>
    </row>
    <row r="264" spans="1:8">
      <c r="A264" s="10" t="s">
        <v>545</v>
      </c>
      <c r="B264" s="45" t="s">
        <v>50</v>
      </c>
      <c r="C264" s="45"/>
      <c r="D264" s="45"/>
      <c r="E264" s="45"/>
      <c r="F264" s="45"/>
      <c r="G264" s="45"/>
      <c r="H264" s="2">
        <f>SUM(H265:H277)</f>
        <v>694850.34999999986</v>
      </c>
    </row>
    <row r="265" spans="1:8" ht="41.25">
      <c r="A265" s="9" t="s">
        <v>546</v>
      </c>
      <c r="B265" s="7" t="s">
        <v>547</v>
      </c>
      <c r="C265" s="8" t="s">
        <v>548</v>
      </c>
      <c r="D265" s="7" t="s">
        <v>26</v>
      </c>
      <c r="E265" s="7" t="s">
        <v>15</v>
      </c>
      <c r="F265" s="6">
        <v>2454.2600000000002</v>
      </c>
      <c r="G265" s="5">
        <v>215.73</v>
      </c>
      <c r="H265" s="4">
        <f t="shared" ref="H265:H288" si="8">ROUND(G265*F265,2)</f>
        <v>529457.51</v>
      </c>
    </row>
    <row r="266" spans="1:8">
      <c r="A266" s="9" t="s">
        <v>549</v>
      </c>
      <c r="B266" s="7" t="s">
        <v>550</v>
      </c>
      <c r="C266" s="8" t="s">
        <v>551</v>
      </c>
      <c r="D266" s="7" t="s">
        <v>26</v>
      </c>
      <c r="E266" s="7" t="s">
        <v>15</v>
      </c>
      <c r="F266" s="6">
        <v>10.42</v>
      </c>
      <c r="G266" s="5">
        <v>120.02</v>
      </c>
      <c r="H266" s="4">
        <f t="shared" si="8"/>
        <v>1250.6099999999999</v>
      </c>
    </row>
    <row r="267" spans="1:8">
      <c r="A267" s="9" t="s">
        <v>552</v>
      </c>
      <c r="B267" s="7" t="s">
        <v>553</v>
      </c>
      <c r="C267" s="8" t="s">
        <v>554</v>
      </c>
      <c r="D267" s="7" t="s">
        <v>26</v>
      </c>
      <c r="E267" s="7" t="s">
        <v>30</v>
      </c>
      <c r="F267" s="6">
        <v>158.28</v>
      </c>
      <c r="G267" s="5">
        <v>87.54</v>
      </c>
      <c r="H267" s="4">
        <f t="shared" si="8"/>
        <v>13855.83</v>
      </c>
    </row>
    <row r="268" spans="1:8">
      <c r="A268" s="9" t="s">
        <v>555</v>
      </c>
      <c r="B268" s="7" t="s">
        <v>556</v>
      </c>
      <c r="C268" s="8" t="s">
        <v>557</v>
      </c>
      <c r="D268" s="7" t="s">
        <v>26</v>
      </c>
      <c r="E268" s="7" t="s">
        <v>30</v>
      </c>
      <c r="F268" s="6">
        <v>64.599999999999994</v>
      </c>
      <c r="G268" s="5">
        <v>87.54</v>
      </c>
      <c r="H268" s="4">
        <f t="shared" si="8"/>
        <v>5655.08</v>
      </c>
    </row>
    <row r="269" spans="1:8">
      <c r="A269" s="9" t="s">
        <v>558</v>
      </c>
      <c r="B269" s="7" t="s">
        <v>559</v>
      </c>
      <c r="C269" s="8" t="s">
        <v>560</v>
      </c>
      <c r="D269" s="7" t="s">
        <v>26</v>
      </c>
      <c r="E269" s="7" t="s">
        <v>30</v>
      </c>
      <c r="F269" s="6">
        <v>78.8</v>
      </c>
      <c r="G269" s="5">
        <v>87.54</v>
      </c>
      <c r="H269" s="4">
        <f t="shared" si="8"/>
        <v>6898.15</v>
      </c>
    </row>
    <row r="270" spans="1:8">
      <c r="A270" s="9" t="s">
        <v>561</v>
      </c>
      <c r="B270" s="7" t="s">
        <v>562</v>
      </c>
      <c r="C270" s="8" t="s">
        <v>563</v>
      </c>
      <c r="D270" s="7" t="s">
        <v>26</v>
      </c>
      <c r="E270" s="7" t="s">
        <v>30</v>
      </c>
      <c r="F270" s="6">
        <v>20.6</v>
      </c>
      <c r="G270" s="5">
        <v>87.54</v>
      </c>
      <c r="H270" s="4">
        <f t="shared" si="8"/>
        <v>1803.32</v>
      </c>
    </row>
    <row r="271" spans="1:8">
      <c r="A271" s="9" t="s">
        <v>564</v>
      </c>
      <c r="B271" s="7" t="s">
        <v>565</v>
      </c>
      <c r="C271" s="8" t="s">
        <v>566</v>
      </c>
      <c r="D271" s="7" t="s">
        <v>26</v>
      </c>
      <c r="E271" s="7" t="s">
        <v>30</v>
      </c>
      <c r="F271" s="6">
        <v>320.83</v>
      </c>
      <c r="G271" s="5">
        <v>87.54</v>
      </c>
      <c r="H271" s="4">
        <f t="shared" si="8"/>
        <v>28085.46</v>
      </c>
    </row>
    <row r="272" spans="1:8">
      <c r="A272" s="9" t="s">
        <v>567</v>
      </c>
      <c r="B272" s="7" t="s">
        <v>568</v>
      </c>
      <c r="C272" s="8" t="s">
        <v>569</v>
      </c>
      <c r="D272" s="7" t="s">
        <v>26</v>
      </c>
      <c r="E272" s="7" t="s">
        <v>30</v>
      </c>
      <c r="F272" s="6">
        <v>113.12</v>
      </c>
      <c r="G272" s="5">
        <v>87.54</v>
      </c>
      <c r="H272" s="4">
        <f t="shared" si="8"/>
        <v>9902.52</v>
      </c>
    </row>
    <row r="273" spans="1:8" ht="16.5">
      <c r="A273" s="9" t="s">
        <v>570</v>
      </c>
      <c r="B273" s="7" t="s">
        <v>571</v>
      </c>
      <c r="C273" s="8" t="s">
        <v>572</v>
      </c>
      <c r="D273" s="7" t="s">
        <v>26</v>
      </c>
      <c r="E273" s="7" t="s">
        <v>30</v>
      </c>
      <c r="F273" s="6">
        <v>205</v>
      </c>
      <c r="G273" s="5">
        <v>121.64</v>
      </c>
      <c r="H273" s="4">
        <f t="shared" si="8"/>
        <v>24936.2</v>
      </c>
    </row>
    <row r="274" spans="1:8">
      <c r="A274" s="9" t="s">
        <v>573</v>
      </c>
      <c r="B274" s="7" t="s">
        <v>574</v>
      </c>
      <c r="C274" s="8" t="s">
        <v>575</v>
      </c>
      <c r="D274" s="7" t="s">
        <v>26</v>
      </c>
      <c r="E274" s="7" t="s">
        <v>30</v>
      </c>
      <c r="F274" s="6">
        <v>318.33999999999997</v>
      </c>
      <c r="G274" s="5">
        <v>51.83</v>
      </c>
      <c r="H274" s="4">
        <f t="shared" si="8"/>
        <v>16499.560000000001</v>
      </c>
    </row>
    <row r="275" spans="1:8">
      <c r="A275" s="9" t="s">
        <v>576</v>
      </c>
      <c r="B275" s="7" t="s">
        <v>577</v>
      </c>
      <c r="C275" s="8" t="s">
        <v>578</v>
      </c>
      <c r="D275" s="7" t="s">
        <v>26</v>
      </c>
      <c r="E275" s="7" t="s">
        <v>30</v>
      </c>
      <c r="F275" s="6">
        <v>564.20000000000005</v>
      </c>
      <c r="G275" s="5">
        <v>51.83</v>
      </c>
      <c r="H275" s="4">
        <f t="shared" si="8"/>
        <v>29242.49</v>
      </c>
    </row>
    <row r="276" spans="1:8">
      <c r="A276" s="9" t="s">
        <v>579</v>
      </c>
      <c r="B276" s="7" t="s">
        <v>580</v>
      </c>
      <c r="C276" s="8" t="s">
        <v>581</v>
      </c>
      <c r="D276" s="7" t="s">
        <v>26</v>
      </c>
      <c r="E276" s="7" t="s">
        <v>30</v>
      </c>
      <c r="F276" s="6">
        <v>238.76</v>
      </c>
      <c r="G276" s="5">
        <v>51.83</v>
      </c>
      <c r="H276" s="4">
        <f t="shared" si="8"/>
        <v>12374.93</v>
      </c>
    </row>
    <row r="277" spans="1:8" ht="16.5">
      <c r="A277" s="9" t="s">
        <v>582</v>
      </c>
      <c r="B277" s="7" t="s">
        <v>583</v>
      </c>
      <c r="C277" s="8" t="s">
        <v>584</v>
      </c>
      <c r="D277" s="7" t="s">
        <v>26</v>
      </c>
      <c r="E277" s="7" t="s">
        <v>30</v>
      </c>
      <c r="F277" s="6">
        <v>287.26</v>
      </c>
      <c r="G277" s="5">
        <v>51.83</v>
      </c>
      <c r="H277" s="4">
        <f t="shared" si="8"/>
        <v>14888.69</v>
      </c>
    </row>
    <row r="278" spans="1:8">
      <c r="A278" s="10" t="s">
        <v>585</v>
      </c>
      <c r="B278" s="45" t="s">
        <v>586</v>
      </c>
      <c r="C278" s="45"/>
      <c r="D278" s="45"/>
      <c r="E278" s="45"/>
      <c r="F278" s="45"/>
      <c r="G278" s="45"/>
      <c r="H278" s="2">
        <f>SUM(H279:H281)</f>
        <v>99646.080000000002</v>
      </c>
    </row>
    <row r="279" spans="1:8" ht="16.5">
      <c r="A279" s="9" t="s">
        <v>587</v>
      </c>
      <c r="B279" s="7" t="s">
        <v>588</v>
      </c>
      <c r="C279" s="8" t="s">
        <v>589</v>
      </c>
      <c r="D279" s="7" t="s">
        <v>14</v>
      </c>
      <c r="E279" s="7" t="s">
        <v>15</v>
      </c>
      <c r="F279" s="6">
        <v>724.81</v>
      </c>
      <c r="G279" s="5">
        <v>70.5</v>
      </c>
      <c r="H279" s="4">
        <f t="shared" si="8"/>
        <v>51099.11</v>
      </c>
    </row>
    <row r="280" spans="1:8" ht="16.5">
      <c r="A280" s="9" t="s">
        <v>590</v>
      </c>
      <c r="B280" s="7" t="s">
        <v>571</v>
      </c>
      <c r="C280" s="8" t="s">
        <v>572</v>
      </c>
      <c r="D280" s="7" t="s">
        <v>26</v>
      </c>
      <c r="E280" s="7" t="s">
        <v>30</v>
      </c>
      <c r="F280" s="6">
        <v>32.299999999999997</v>
      </c>
      <c r="G280" s="5">
        <v>121.64</v>
      </c>
      <c r="H280" s="4">
        <f t="shared" si="8"/>
        <v>3928.97</v>
      </c>
    </row>
    <row r="281" spans="1:8" ht="16.5">
      <c r="A281" s="9" t="s">
        <v>591</v>
      </c>
      <c r="B281" s="7" t="s">
        <v>592</v>
      </c>
      <c r="C281" s="8" t="s">
        <v>593</v>
      </c>
      <c r="D281" s="7" t="s">
        <v>26</v>
      </c>
      <c r="E281" s="7" t="s">
        <v>15</v>
      </c>
      <c r="F281" s="6">
        <v>632.70000000000005</v>
      </c>
      <c r="G281" s="5">
        <v>70.52</v>
      </c>
      <c r="H281" s="4">
        <f t="shared" si="8"/>
        <v>44618</v>
      </c>
    </row>
    <row r="282" spans="1:8">
      <c r="A282" s="10" t="s">
        <v>594</v>
      </c>
      <c r="B282" s="45" t="s">
        <v>595</v>
      </c>
      <c r="C282" s="45"/>
      <c r="D282" s="45"/>
      <c r="E282" s="45"/>
      <c r="F282" s="45"/>
      <c r="G282" s="45"/>
      <c r="H282" s="2">
        <f>SUM(H283:H288)</f>
        <v>122162.72</v>
      </c>
    </row>
    <row r="283" spans="1:8" ht="16.5">
      <c r="A283" s="9" t="s">
        <v>596</v>
      </c>
      <c r="B283" s="7" t="s">
        <v>597</v>
      </c>
      <c r="C283" s="8" t="s">
        <v>598</v>
      </c>
      <c r="D283" s="7" t="s">
        <v>26</v>
      </c>
      <c r="E283" s="7" t="s">
        <v>15</v>
      </c>
      <c r="F283" s="6">
        <v>1613.32</v>
      </c>
      <c r="G283" s="5">
        <v>46.57</v>
      </c>
      <c r="H283" s="4">
        <f t="shared" si="8"/>
        <v>75132.31</v>
      </c>
    </row>
    <row r="284" spans="1:8" ht="16.5">
      <c r="A284" s="9" t="s">
        <v>599</v>
      </c>
      <c r="B284" s="7" t="s">
        <v>600</v>
      </c>
      <c r="C284" s="8" t="s">
        <v>601</v>
      </c>
      <c r="D284" s="7" t="s">
        <v>26</v>
      </c>
      <c r="E284" s="7" t="s">
        <v>15</v>
      </c>
      <c r="F284" s="6">
        <v>192.74</v>
      </c>
      <c r="G284" s="5">
        <v>46.57</v>
      </c>
      <c r="H284" s="4">
        <f t="shared" si="8"/>
        <v>8975.9</v>
      </c>
    </row>
    <row r="285" spans="1:8" ht="16.5">
      <c r="A285" s="9" t="s">
        <v>602</v>
      </c>
      <c r="B285" s="7" t="s">
        <v>603</v>
      </c>
      <c r="C285" s="8" t="s">
        <v>604</v>
      </c>
      <c r="D285" s="7" t="s">
        <v>26</v>
      </c>
      <c r="E285" s="7" t="s">
        <v>15</v>
      </c>
      <c r="F285" s="6">
        <v>280.02</v>
      </c>
      <c r="G285" s="5">
        <v>46.57</v>
      </c>
      <c r="H285" s="4">
        <f t="shared" si="8"/>
        <v>13040.53</v>
      </c>
    </row>
    <row r="286" spans="1:8" ht="16.5">
      <c r="A286" s="9" t="s">
        <v>605</v>
      </c>
      <c r="B286" s="7" t="s">
        <v>606</v>
      </c>
      <c r="C286" s="8" t="s">
        <v>607</v>
      </c>
      <c r="D286" s="7" t="s">
        <v>26</v>
      </c>
      <c r="E286" s="7" t="s">
        <v>15</v>
      </c>
      <c r="F286" s="6">
        <v>42.55</v>
      </c>
      <c r="G286" s="5">
        <v>46.57</v>
      </c>
      <c r="H286" s="4">
        <f t="shared" si="8"/>
        <v>1981.55</v>
      </c>
    </row>
    <row r="287" spans="1:8" ht="33">
      <c r="A287" s="9" t="s">
        <v>608</v>
      </c>
      <c r="B287" s="7" t="s">
        <v>609</v>
      </c>
      <c r="C287" s="8" t="s">
        <v>610</v>
      </c>
      <c r="D287" s="7" t="s">
        <v>14</v>
      </c>
      <c r="E287" s="7" t="s">
        <v>15</v>
      </c>
      <c r="F287" s="6">
        <v>192.74</v>
      </c>
      <c r="G287" s="5">
        <v>57.39</v>
      </c>
      <c r="H287" s="4">
        <f t="shared" si="8"/>
        <v>11061.35</v>
      </c>
    </row>
    <row r="288" spans="1:8" ht="24.75">
      <c r="A288" s="9" t="s">
        <v>611</v>
      </c>
      <c r="B288" s="7" t="s">
        <v>612</v>
      </c>
      <c r="C288" s="8" t="s">
        <v>613</v>
      </c>
      <c r="D288" s="7" t="s">
        <v>14</v>
      </c>
      <c r="E288" s="7" t="s">
        <v>15</v>
      </c>
      <c r="F288" s="6">
        <v>192.74</v>
      </c>
      <c r="G288" s="5">
        <v>62.11</v>
      </c>
      <c r="H288" s="4">
        <f t="shared" si="8"/>
        <v>11971.08</v>
      </c>
    </row>
    <row r="289" spans="1:8">
      <c r="A289" s="10" t="s">
        <v>614</v>
      </c>
      <c r="B289" s="45" t="s">
        <v>615</v>
      </c>
      <c r="C289" s="45"/>
      <c r="D289" s="45"/>
      <c r="E289" s="45"/>
      <c r="F289" s="45"/>
      <c r="G289" s="45"/>
      <c r="H289" s="2">
        <f>H290+H302</f>
        <v>613157.55000000005</v>
      </c>
    </row>
    <row r="290" spans="1:8">
      <c r="A290" s="10" t="s">
        <v>616</v>
      </c>
      <c r="B290" s="45" t="s">
        <v>50</v>
      </c>
      <c r="C290" s="45"/>
      <c r="D290" s="45"/>
      <c r="E290" s="45"/>
      <c r="F290" s="45"/>
      <c r="G290" s="45"/>
      <c r="H290" s="2">
        <f>SUM(H291:H301)</f>
        <v>531895.38</v>
      </c>
    </row>
    <row r="291" spans="1:8" ht="24.75">
      <c r="A291" s="9" t="s">
        <v>617</v>
      </c>
      <c r="B291" s="7" t="s">
        <v>618</v>
      </c>
      <c r="C291" s="8" t="s">
        <v>619</v>
      </c>
      <c r="D291" s="7" t="s">
        <v>26</v>
      </c>
      <c r="E291" s="7" t="s">
        <v>15</v>
      </c>
      <c r="F291" s="6">
        <v>3748.63</v>
      </c>
      <c r="G291" s="5">
        <v>8.48</v>
      </c>
      <c r="H291" s="4">
        <f t="shared" ref="H291:H304" si="9">ROUND(G291*F291,2)</f>
        <v>31788.38</v>
      </c>
    </row>
    <row r="292" spans="1:8" ht="24.75">
      <c r="A292" s="9" t="s">
        <v>620</v>
      </c>
      <c r="B292" s="7" t="s">
        <v>621</v>
      </c>
      <c r="C292" s="8" t="s">
        <v>622</v>
      </c>
      <c r="D292" s="7" t="s">
        <v>26</v>
      </c>
      <c r="E292" s="7" t="s">
        <v>15</v>
      </c>
      <c r="F292" s="6">
        <v>2778.01</v>
      </c>
      <c r="G292" s="5">
        <v>8.48</v>
      </c>
      <c r="H292" s="4">
        <f t="shared" si="9"/>
        <v>23557.52</v>
      </c>
    </row>
    <row r="293" spans="1:8" ht="33">
      <c r="A293" s="9" t="s">
        <v>623</v>
      </c>
      <c r="B293" s="7" t="s">
        <v>624</v>
      </c>
      <c r="C293" s="8" t="s">
        <v>625</v>
      </c>
      <c r="D293" s="7" t="s">
        <v>26</v>
      </c>
      <c r="E293" s="7" t="s">
        <v>15</v>
      </c>
      <c r="F293" s="6">
        <v>2512.64</v>
      </c>
      <c r="G293" s="5">
        <v>46.36</v>
      </c>
      <c r="H293" s="4">
        <f t="shared" si="9"/>
        <v>116485.99</v>
      </c>
    </row>
    <row r="294" spans="1:8" ht="33">
      <c r="A294" s="9" t="s">
        <v>626</v>
      </c>
      <c r="B294" s="7" t="s">
        <v>627</v>
      </c>
      <c r="C294" s="8" t="s">
        <v>628</v>
      </c>
      <c r="D294" s="7" t="s">
        <v>26</v>
      </c>
      <c r="E294" s="7" t="s">
        <v>15</v>
      </c>
      <c r="F294" s="6">
        <v>729.51</v>
      </c>
      <c r="G294" s="5">
        <v>46.36</v>
      </c>
      <c r="H294" s="4">
        <f t="shared" si="9"/>
        <v>33820.080000000002</v>
      </c>
    </row>
    <row r="295" spans="1:8" ht="24.75">
      <c r="A295" s="9" t="s">
        <v>629</v>
      </c>
      <c r="B295" s="7" t="s">
        <v>630</v>
      </c>
      <c r="C295" s="8" t="s">
        <v>631</v>
      </c>
      <c r="D295" s="7" t="s">
        <v>14</v>
      </c>
      <c r="E295" s="7" t="s">
        <v>15</v>
      </c>
      <c r="F295" s="6">
        <v>523.91999999999996</v>
      </c>
      <c r="G295" s="5">
        <v>78.81</v>
      </c>
      <c r="H295" s="4">
        <f t="shared" si="9"/>
        <v>41290.14</v>
      </c>
    </row>
    <row r="296" spans="1:8" ht="24.75">
      <c r="A296" s="9" t="s">
        <v>632</v>
      </c>
      <c r="B296" s="7" t="s">
        <v>633</v>
      </c>
      <c r="C296" s="8" t="s">
        <v>634</v>
      </c>
      <c r="D296" s="7" t="s">
        <v>26</v>
      </c>
      <c r="E296" s="7" t="s">
        <v>15</v>
      </c>
      <c r="F296" s="6">
        <v>141.12</v>
      </c>
      <c r="G296" s="5">
        <v>70.12</v>
      </c>
      <c r="H296" s="4">
        <f t="shared" si="9"/>
        <v>9895.33</v>
      </c>
    </row>
    <row r="297" spans="1:8" ht="24.75">
      <c r="A297" s="9" t="s">
        <v>635</v>
      </c>
      <c r="B297" s="7" t="s">
        <v>636</v>
      </c>
      <c r="C297" s="8" t="s">
        <v>637</v>
      </c>
      <c r="D297" s="7" t="s">
        <v>26</v>
      </c>
      <c r="E297" s="7" t="s">
        <v>15</v>
      </c>
      <c r="F297" s="6">
        <v>64.48</v>
      </c>
      <c r="G297" s="5">
        <v>70.12</v>
      </c>
      <c r="H297" s="4">
        <f t="shared" si="9"/>
        <v>4521.34</v>
      </c>
    </row>
    <row r="298" spans="1:8">
      <c r="A298" s="9" t="s">
        <v>638</v>
      </c>
      <c r="B298" s="7" t="s">
        <v>639</v>
      </c>
      <c r="C298" s="8" t="s">
        <v>640</v>
      </c>
      <c r="D298" s="7" t="s">
        <v>26</v>
      </c>
      <c r="E298" s="7" t="s">
        <v>30</v>
      </c>
      <c r="F298" s="6">
        <v>279.08</v>
      </c>
      <c r="G298" s="5">
        <v>34.51</v>
      </c>
      <c r="H298" s="4">
        <f t="shared" si="9"/>
        <v>9631.0499999999993</v>
      </c>
    </row>
    <row r="299" spans="1:8" ht="16.5">
      <c r="A299" s="9" t="s">
        <v>641</v>
      </c>
      <c r="B299" s="7" t="s">
        <v>642</v>
      </c>
      <c r="C299" s="8" t="s">
        <v>643</v>
      </c>
      <c r="D299" s="7" t="s">
        <v>14</v>
      </c>
      <c r="E299" s="7" t="s">
        <v>15</v>
      </c>
      <c r="F299" s="6">
        <v>514.04999999999995</v>
      </c>
      <c r="G299" s="5">
        <v>83.72</v>
      </c>
      <c r="H299" s="4">
        <f t="shared" si="9"/>
        <v>43036.27</v>
      </c>
    </row>
    <row r="300" spans="1:8" ht="24.75">
      <c r="A300" s="9" t="s">
        <v>644</v>
      </c>
      <c r="B300" s="7" t="s">
        <v>645</v>
      </c>
      <c r="C300" s="8" t="s">
        <v>646</v>
      </c>
      <c r="D300" s="7" t="s">
        <v>26</v>
      </c>
      <c r="E300" s="7" t="s">
        <v>15</v>
      </c>
      <c r="F300" s="6">
        <v>1282.51</v>
      </c>
      <c r="G300" s="5">
        <v>132.99</v>
      </c>
      <c r="H300" s="4">
        <f t="shared" si="9"/>
        <v>170561</v>
      </c>
    </row>
    <row r="301" spans="1:8" ht="16.5">
      <c r="A301" s="9" t="s">
        <v>647</v>
      </c>
      <c r="B301" s="7" t="s">
        <v>648</v>
      </c>
      <c r="C301" s="8" t="s">
        <v>649</v>
      </c>
      <c r="D301" s="7" t="s">
        <v>26</v>
      </c>
      <c r="E301" s="7" t="s">
        <v>429</v>
      </c>
      <c r="F301" s="6">
        <v>254.88</v>
      </c>
      <c r="G301" s="5">
        <v>185.61</v>
      </c>
      <c r="H301" s="4">
        <f t="shared" si="9"/>
        <v>47308.28</v>
      </c>
    </row>
    <row r="302" spans="1:8">
      <c r="A302" s="10" t="s">
        <v>650</v>
      </c>
      <c r="B302" s="45" t="s">
        <v>651</v>
      </c>
      <c r="C302" s="45"/>
      <c r="D302" s="45"/>
      <c r="E302" s="45"/>
      <c r="F302" s="45"/>
      <c r="G302" s="45"/>
      <c r="H302" s="2">
        <f>SUM(H303:H304)</f>
        <v>81262.17</v>
      </c>
    </row>
    <row r="303" spans="1:8" ht="24.75">
      <c r="A303" s="9" t="s">
        <v>652</v>
      </c>
      <c r="B303" s="7" t="s">
        <v>653</v>
      </c>
      <c r="C303" s="8" t="s">
        <v>654</v>
      </c>
      <c r="D303" s="7" t="s">
        <v>14</v>
      </c>
      <c r="E303" s="7" t="s">
        <v>15</v>
      </c>
      <c r="F303" s="6">
        <v>1576.07</v>
      </c>
      <c r="G303" s="5">
        <v>5.22</v>
      </c>
      <c r="H303" s="4">
        <f t="shared" si="9"/>
        <v>8227.09</v>
      </c>
    </row>
    <row r="304" spans="1:8" ht="33">
      <c r="A304" s="9" t="s">
        <v>655</v>
      </c>
      <c r="B304" s="7" t="s">
        <v>656</v>
      </c>
      <c r="C304" s="8" t="s">
        <v>657</v>
      </c>
      <c r="D304" s="7" t="s">
        <v>14</v>
      </c>
      <c r="E304" s="7" t="s">
        <v>15</v>
      </c>
      <c r="F304" s="6">
        <v>1576.07</v>
      </c>
      <c r="G304" s="5">
        <v>46.34</v>
      </c>
      <c r="H304" s="4">
        <f t="shared" si="9"/>
        <v>73035.08</v>
      </c>
    </row>
    <row r="305" spans="1:8">
      <c r="A305" s="10" t="s">
        <v>658</v>
      </c>
      <c r="B305" s="45" t="s">
        <v>659</v>
      </c>
      <c r="C305" s="45"/>
      <c r="D305" s="45"/>
      <c r="E305" s="45"/>
      <c r="F305" s="45"/>
      <c r="G305" s="45"/>
      <c r="H305" s="2">
        <f>H306+H315</f>
        <v>589968.77</v>
      </c>
    </row>
    <row r="306" spans="1:8">
      <c r="A306" s="10" t="s">
        <v>660</v>
      </c>
      <c r="B306" s="45" t="s">
        <v>661</v>
      </c>
      <c r="C306" s="45"/>
      <c r="D306" s="45"/>
      <c r="E306" s="45"/>
      <c r="F306" s="45"/>
      <c r="G306" s="45"/>
      <c r="H306" s="2">
        <f>SUM(H307:H314)</f>
        <v>479444.67</v>
      </c>
    </row>
    <row r="307" spans="1:8" ht="16.5">
      <c r="A307" s="9" t="s">
        <v>662</v>
      </c>
      <c r="B307" s="7" t="s">
        <v>663</v>
      </c>
      <c r="C307" s="8" t="s">
        <v>664</v>
      </c>
      <c r="D307" s="7" t="s">
        <v>26</v>
      </c>
      <c r="E307" s="7" t="s">
        <v>15</v>
      </c>
      <c r="F307" s="6">
        <v>2668.81</v>
      </c>
      <c r="G307" s="5">
        <v>42.96</v>
      </c>
      <c r="H307" s="4">
        <f t="shared" ref="H307:H325" si="10">ROUND(G307*F307,2)</f>
        <v>114652.08</v>
      </c>
    </row>
    <row r="308" spans="1:8" ht="41.25">
      <c r="A308" s="9" t="s">
        <v>665</v>
      </c>
      <c r="B308" s="7" t="s">
        <v>666</v>
      </c>
      <c r="C308" s="8" t="s">
        <v>667</v>
      </c>
      <c r="D308" s="7" t="s">
        <v>14</v>
      </c>
      <c r="E308" s="7" t="s">
        <v>15</v>
      </c>
      <c r="F308" s="6">
        <v>2668.81</v>
      </c>
      <c r="G308" s="5">
        <v>108.81</v>
      </c>
      <c r="H308" s="4">
        <f t="shared" si="10"/>
        <v>290393.21999999997</v>
      </c>
    </row>
    <row r="309" spans="1:8" ht="33">
      <c r="A309" s="9" t="s">
        <v>668</v>
      </c>
      <c r="B309" s="7" t="s">
        <v>609</v>
      </c>
      <c r="C309" s="8" t="s">
        <v>610</v>
      </c>
      <c r="D309" s="7" t="s">
        <v>14</v>
      </c>
      <c r="E309" s="7" t="s">
        <v>15</v>
      </c>
      <c r="F309" s="6">
        <v>339.01</v>
      </c>
      <c r="G309" s="5">
        <v>57.39</v>
      </c>
      <c r="H309" s="4">
        <f t="shared" si="10"/>
        <v>19455.78</v>
      </c>
    </row>
    <row r="310" spans="1:8" ht="24.75">
      <c r="A310" s="9" t="s">
        <v>669</v>
      </c>
      <c r="B310" s="7" t="s">
        <v>670</v>
      </c>
      <c r="C310" s="8" t="s">
        <v>671</v>
      </c>
      <c r="D310" s="7" t="s">
        <v>14</v>
      </c>
      <c r="E310" s="7" t="s">
        <v>15</v>
      </c>
      <c r="F310" s="6">
        <v>339.01</v>
      </c>
      <c r="G310" s="5">
        <v>60.94</v>
      </c>
      <c r="H310" s="4">
        <f t="shared" si="10"/>
        <v>20659.27</v>
      </c>
    </row>
    <row r="311" spans="1:8">
      <c r="A311" s="9" t="s">
        <v>672</v>
      </c>
      <c r="B311" s="7" t="s">
        <v>673</v>
      </c>
      <c r="C311" s="8" t="s">
        <v>674</v>
      </c>
      <c r="D311" s="7" t="s">
        <v>26</v>
      </c>
      <c r="E311" s="7" t="s">
        <v>30</v>
      </c>
      <c r="F311" s="6">
        <v>53.28</v>
      </c>
      <c r="G311" s="5">
        <v>10.23</v>
      </c>
      <c r="H311" s="4">
        <f t="shared" si="10"/>
        <v>545.04999999999995</v>
      </c>
    </row>
    <row r="312" spans="1:8">
      <c r="A312" s="9" t="s">
        <v>675</v>
      </c>
      <c r="B312" s="7" t="s">
        <v>676</v>
      </c>
      <c r="C312" s="8" t="s">
        <v>677</v>
      </c>
      <c r="D312" s="7" t="s">
        <v>26</v>
      </c>
      <c r="E312" s="7" t="s">
        <v>30</v>
      </c>
      <c r="F312" s="6">
        <v>705.52</v>
      </c>
      <c r="G312" s="5">
        <v>31.07</v>
      </c>
      <c r="H312" s="4">
        <f t="shared" si="10"/>
        <v>21920.51</v>
      </c>
    </row>
    <row r="313" spans="1:8" ht="16.5">
      <c r="A313" s="9" t="s">
        <v>678</v>
      </c>
      <c r="B313" s="7" t="s">
        <v>679</v>
      </c>
      <c r="C313" s="8" t="s">
        <v>680</v>
      </c>
      <c r="D313" s="7" t="s">
        <v>14</v>
      </c>
      <c r="E313" s="7" t="s">
        <v>30</v>
      </c>
      <c r="F313" s="6">
        <v>10.87</v>
      </c>
      <c r="G313" s="5">
        <v>127.73</v>
      </c>
      <c r="H313" s="4">
        <f t="shared" si="10"/>
        <v>1388.43</v>
      </c>
    </row>
    <row r="314" spans="1:8">
      <c r="A314" s="9" t="s">
        <v>681</v>
      </c>
      <c r="B314" s="7" t="s">
        <v>682</v>
      </c>
      <c r="C314" s="8" t="s">
        <v>683</v>
      </c>
      <c r="D314" s="7" t="s">
        <v>26</v>
      </c>
      <c r="E314" s="7" t="s">
        <v>30</v>
      </c>
      <c r="F314" s="6">
        <v>81.64</v>
      </c>
      <c r="G314" s="5">
        <v>127.76</v>
      </c>
      <c r="H314" s="4">
        <f t="shared" si="10"/>
        <v>10430.33</v>
      </c>
    </row>
    <row r="315" spans="1:8">
      <c r="A315" s="10" t="s">
        <v>684</v>
      </c>
      <c r="B315" s="45" t="s">
        <v>685</v>
      </c>
      <c r="C315" s="45"/>
      <c r="D315" s="45"/>
      <c r="E315" s="45"/>
      <c r="F315" s="45"/>
      <c r="G315" s="45"/>
      <c r="H315" s="2">
        <f>SUM(H316:H325)</f>
        <v>110524.09999999999</v>
      </c>
    </row>
    <row r="316" spans="1:8" ht="24.75">
      <c r="A316" s="9" t="s">
        <v>686</v>
      </c>
      <c r="B316" s="7" t="s">
        <v>687</v>
      </c>
      <c r="C316" s="8" t="s">
        <v>688</v>
      </c>
      <c r="D316" s="7" t="s">
        <v>14</v>
      </c>
      <c r="E316" s="7" t="s">
        <v>15</v>
      </c>
      <c r="F316" s="6">
        <v>819.54</v>
      </c>
      <c r="G316" s="5">
        <v>48.3</v>
      </c>
      <c r="H316" s="4">
        <f t="shared" si="10"/>
        <v>39583.78</v>
      </c>
    </row>
    <row r="317" spans="1:8" ht="24.75">
      <c r="A317" s="9" t="s">
        <v>689</v>
      </c>
      <c r="B317" s="7" t="s">
        <v>690</v>
      </c>
      <c r="C317" s="8" t="s">
        <v>691</v>
      </c>
      <c r="D317" s="7" t="s">
        <v>14</v>
      </c>
      <c r="E317" s="7" t="s">
        <v>15</v>
      </c>
      <c r="F317" s="6">
        <v>157.83000000000001</v>
      </c>
      <c r="G317" s="5">
        <v>51.48</v>
      </c>
      <c r="H317" s="4">
        <f t="shared" si="10"/>
        <v>8125.09</v>
      </c>
    </row>
    <row r="318" spans="1:8" ht="24.75">
      <c r="A318" s="9" t="s">
        <v>692</v>
      </c>
      <c r="B318" s="7" t="s">
        <v>693</v>
      </c>
      <c r="C318" s="8" t="s">
        <v>694</v>
      </c>
      <c r="D318" s="7" t="s">
        <v>14</v>
      </c>
      <c r="E318" s="7" t="s">
        <v>15</v>
      </c>
      <c r="F318" s="6">
        <v>109.25</v>
      </c>
      <c r="G318" s="5">
        <v>75.510000000000005</v>
      </c>
      <c r="H318" s="4">
        <f t="shared" si="10"/>
        <v>8249.4699999999993</v>
      </c>
    </row>
    <row r="319" spans="1:8" ht="16.5">
      <c r="A319" s="9" t="s">
        <v>695</v>
      </c>
      <c r="B319" s="7" t="s">
        <v>696</v>
      </c>
      <c r="C319" s="8" t="s">
        <v>697</v>
      </c>
      <c r="D319" s="7" t="s">
        <v>14</v>
      </c>
      <c r="E319" s="7" t="s">
        <v>15</v>
      </c>
      <c r="F319" s="6">
        <v>150.79</v>
      </c>
      <c r="G319" s="5">
        <v>58.84</v>
      </c>
      <c r="H319" s="4">
        <f t="shared" si="10"/>
        <v>8872.48</v>
      </c>
    </row>
    <row r="320" spans="1:8" ht="16.5">
      <c r="A320" s="9" t="s">
        <v>698</v>
      </c>
      <c r="B320" s="7" t="s">
        <v>699</v>
      </c>
      <c r="C320" s="8" t="s">
        <v>700</v>
      </c>
      <c r="D320" s="7" t="s">
        <v>26</v>
      </c>
      <c r="E320" s="7" t="s">
        <v>15</v>
      </c>
      <c r="F320" s="6">
        <v>31.81</v>
      </c>
      <c r="G320" s="5">
        <v>206.02</v>
      </c>
      <c r="H320" s="4">
        <f t="shared" si="10"/>
        <v>6553.5</v>
      </c>
    </row>
    <row r="321" spans="1:8" ht="16.5">
      <c r="A321" s="9" t="s">
        <v>701</v>
      </c>
      <c r="B321" s="7" t="s">
        <v>702</v>
      </c>
      <c r="C321" s="8" t="s">
        <v>703</v>
      </c>
      <c r="D321" s="7" t="s">
        <v>26</v>
      </c>
      <c r="E321" s="7" t="s">
        <v>15</v>
      </c>
      <c r="F321" s="6">
        <v>8.56</v>
      </c>
      <c r="G321" s="5">
        <v>206.02</v>
      </c>
      <c r="H321" s="4">
        <f t="shared" si="10"/>
        <v>1763.53</v>
      </c>
    </row>
    <row r="322" spans="1:8" ht="16.5">
      <c r="A322" s="9" t="s">
        <v>704</v>
      </c>
      <c r="B322" s="7" t="s">
        <v>705</v>
      </c>
      <c r="C322" s="8" t="s">
        <v>706</v>
      </c>
      <c r="D322" s="7" t="s">
        <v>26</v>
      </c>
      <c r="E322" s="7" t="s">
        <v>15</v>
      </c>
      <c r="F322" s="6">
        <v>27</v>
      </c>
      <c r="G322" s="5">
        <v>206.02</v>
      </c>
      <c r="H322" s="4">
        <f t="shared" si="10"/>
        <v>5562.54</v>
      </c>
    </row>
    <row r="323" spans="1:8">
      <c r="A323" s="9" t="s">
        <v>707</v>
      </c>
      <c r="B323" s="7" t="s">
        <v>708</v>
      </c>
      <c r="C323" s="8" t="s">
        <v>709</v>
      </c>
      <c r="D323" s="7" t="s">
        <v>26</v>
      </c>
      <c r="E323" s="7" t="s">
        <v>54</v>
      </c>
      <c r="F323" s="6">
        <v>39.24</v>
      </c>
      <c r="G323" s="5">
        <v>154.79</v>
      </c>
      <c r="H323" s="4">
        <f t="shared" si="10"/>
        <v>6073.96</v>
      </c>
    </row>
    <row r="324" spans="1:8">
      <c r="A324" s="9" t="s">
        <v>710</v>
      </c>
      <c r="B324" s="7" t="s">
        <v>711</v>
      </c>
      <c r="C324" s="8" t="s">
        <v>712</v>
      </c>
      <c r="D324" s="7" t="s">
        <v>14</v>
      </c>
      <c r="E324" s="7" t="s">
        <v>15</v>
      </c>
      <c r="F324" s="6">
        <v>1717.06</v>
      </c>
      <c r="G324" s="5">
        <v>11.18</v>
      </c>
      <c r="H324" s="4">
        <f t="shared" si="10"/>
        <v>19196.73</v>
      </c>
    </row>
    <row r="325" spans="1:8" ht="24.75">
      <c r="A325" s="9" t="s">
        <v>713</v>
      </c>
      <c r="B325" s="7" t="s">
        <v>714</v>
      </c>
      <c r="C325" s="8" t="s">
        <v>715</v>
      </c>
      <c r="D325" s="7" t="s">
        <v>14</v>
      </c>
      <c r="E325" s="7" t="s">
        <v>30</v>
      </c>
      <c r="F325" s="6">
        <v>170.48</v>
      </c>
      <c r="G325" s="5">
        <v>38.380000000000003</v>
      </c>
      <c r="H325" s="4">
        <f t="shared" si="10"/>
        <v>6543.02</v>
      </c>
    </row>
    <row r="326" spans="1:8">
      <c r="A326" s="10" t="s">
        <v>716</v>
      </c>
      <c r="B326" s="45" t="s">
        <v>717</v>
      </c>
      <c r="C326" s="45"/>
      <c r="D326" s="45"/>
      <c r="E326" s="45"/>
      <c r="F326" s="45"/>
      <c r="G326" s="45"/>
      <c r="H326" s="2">
        <f>H327+H343+H346</f>
        <v>301783.88</v>
      </c>
    </row>
    <row r="327" spans="1:8">
      <c r="A327" s="10" t="s">
        <v>718</v>
      </c>
      <c r="B327" s="45" t="s">
        <v>50</v>
      </c>
      <c r="C327" s="45"/>
      <c r="D327" s="45"/>
      <c r="E327" s="45"/>
      <c r="F327" s="45"/>
      <c r="G327" s="45"/>
      <c r="H327" s="2">
        <f>SUM(H328:H342)</f>
        <v>154154.81</v>
      </c>
    </row>
    <row r="328" spans="1:8" ht="16.5">
      <c r="A328" s="9" t="s">
        <v>719</v>
      </c>
      <c r="B328" s="7" t="s">
        <v>720</v>
      </c>
      <c r="C328" s="8" t="s">
        <v>721</v>
      </c>
      <c r="D328" s="7" t="s">
        <v>26</v>
      </c>
      <c r="E328" s="7" t="s">
        <v>15</v>
      </c>
      <c r="F328" s="6">
        <v>514.04999999999995</v>
      </c>
      <c r="G328" s="5">
        <v>27.7</v>
      </c>
      <c r="H328" s="4">
        <f t="shared" ref="H328:H345" si="11">ROUND(G328*F328,2)</f>
        <v>14239.19</v>
      </c>
    </row>
    <row r="329" spans="1:8" ht="16.5">
      <c r="A329" s="9" t="s">
        <v>722</v>
      </c>
      <c r="B329" s="7" t="s">
        <v>723</v>
      </c>
      <c r="C329" s="8" t="s">
        <v>724</v>
      </c>
      <c r="D329" s="7" t="s">
        <v>14</v>
      </c>
      <c r="E329" s="7" t="s">
        <v>15</v>
      </c>
      <c r="F329" s="6">
        <v>1427.77</v>
      </c>
      <c r="G329" s="5">
        <v>23.58</v>
      </c>
      <c r="H329" s="4">
        <f t="shared" si="11"/>
        <v>33666.82</v>
      </c>
    </row>
    <row r="330" spans="1:8" ht="16.5">
      <c r="A330" s="9" t="s">
        <v>725</v>
      </c>
      <c r="B330" s="7" t="s">
        <v>726</v>
      </c>
      <c r="C330" s="8" t="s">
        <v>727</v>
      </c>
      <c r="D330" s="7" t="s">
        <v>26</v>
      </c>
      <c r="E330" s="7" t="s">
        <v>15</v>
      </c>
      <c r="F330" s="6">
        <v>103.22</v>
      </c>
      <c r="G330" s="5">
        <v>24</v>
      </c>
      <c r="H330" s="4">
        <f t="shared" si="11"/>
        <v>2477.2800000000002</v>
      </c>
    </row>
    <row r="331" spans="1:8" ht="16.5">
      <c r="A331" s="9" t="s">
        <v>728</v>
      </c>
      <c r="B331" s="7" t="s">
        <v>729</v>
      </c>
      <c r="C331" s="8" t="s">
        <v>730</v>
      </c>
      <c r="D331" s="7" t="s">
        <v>26</v>
      </c>
      <c r="E331" s="7" t="s">
        <v>15</v>
      </c>
      <c r="F331" s="6">
        <v>1679.29</v>
      </c>
      <c r="G331" s="5">
        <v>14.2</v>
      </c>
      <c r="H331" s="4">
        <f t="shared" si="11"/>
        <v>23845.919999999998</v>
      </c>
    </row>
    <row r="332" spans="1:8" ht="16.5">
      <c r="A332" s="9" t="s">
        <v>731</v>
      </c>
      <c r="B332" s="7" t="s">
        <v>732</v>
      </c>
      <c r="C332" s="8" t="s">
        <v>733</v>
      </c>
      <c r="D332" s="7" t="s">
        <v>26</v>
      </c>
      <c r="E332" s="7" t="s">
        <v>15</v>
      </c>
      <c r="F332" s="6">
        <v>318.23</v>
      </c>
      <c r="G332" s="5">
        <v>14.2</v>
      </c>
      <c r="H332" s="4">
        <f t="shared" si="11"/>
        <v>4518.87</v>
      </c>
    </row>
    <row r="333" spans="1:8" ht="16.5">
      <c r="A333" s="9" t="s">
        <v>734</v>
      </c>
      <c r="B333" s="7" t="s">
        <v>735</v>
      </c>
      <c r="C333" s="8" t="s">
        <v>736</v>
      </c>
      <c r="D333" s="7" t="s">
        <v>14</v>
      </c>
      <c r="E333" s="7" t="s">
        <v>15</v>
      </c>
      <c r="F333" s="6">
        <v>514.04999999999995</v>
      </c>
      <c r="G333" s="5">
        <v>17.25</v>
      </c>
      <c r="H333" s="4">
        <f t="shared" si="11"/>
        <v>8867.36</v>
      </c>
    </row>
    <row r="334" spans="1:8" ht="16.5">
      <c r="A334" s="9" t="s">
        <v>737</v>
      </c>
      <c r="B334" s="7" t="s">
        <v>738</v>
      </c>
      <c r="C334" s="8" t="s">
        <v>739</v>
      </c>
      <c r="D334" s="7" t="s">
        <v>26</v>
      </c>
      <c r="E334" s="7" t="s">
        <v>15</v>
      </c>
      <c r="F334" s="6">
        <v>281.45</v>
      </c>
      <c r="G334" s="5">
        <v>18.12</v>
      </c>
      <c r="H334" s="4">
        <f t="shared" si="11"/>
        <v>5099.87</v>
      </c>
    </row>
    <row r="335" spans="1:8" ht="16.5">
      <c r="A335" s="9" t="s">
        <v>740</v>
      </c>
      <c r="B335" s="7" t="s">
        <v>741</v>
      </c>
      <c r="C335" s="8" t="s">
        <v>742</v>
      </c>
      <c r="D335" s="7" t="s">
        <v>26</v>
      </c>
      <c r="E335" s="7" t="s">
        <v>15</v>
      </c>
      <c r="F335" s="6">
        <v>24.37</v>
      </c>
      <c r="G335" s="5">
        <v>14.2</v>
      </c>
      <c r="H335" s="4">
        <f t="shared" si="11"/>
        <v>346.05</v>
      </c>
    </row>
    <row r="336" spans="1:8" ht="16.5">
      <c r="A336" s="9" t="s">
        <v>743</v>
      </c>
      <c r="B336" s="7" t="s">
        <v>744</v>
      </c>
      <c r="C336" s="8" t="s">
        <v>745</v>
      </c>
      <c r="D336" s="7" t="s">
        <v>26</v>
      </c>
      <c r="E336" s="7" t="s">
        <v>15</v>
      </c>
      <c r="F336" s="6">
        <v>138.78</v>
      </c>
      <c r="G336" s="5">
        <v>14.2</v>
      </c>
      <c r="H336" s="4">
        <f t="shared" si="11"/>
        <v>1970.68</v>
      </c>
    </row>
    <row r="337" spans="1:8" ht="16.5">
      <c r="A337" s="9" t="s">
        <v>746</v>
      </c>
      <c r="B337" s="7" t="s">
        <v>747</v>
      </c>
      <c r="C337" s="8" t="s">
        <v>748</v>
      </c>
      <c r="D337" s="7" t="s">
        <v>26</v>
      </c>
      <c r="E337" s="7" t="s">
        <v>15</v>
      </c>
      <c r="F337" s="6">
        <v>209.79</v>
      </c>
      <c r="G337" s="5">
        <v>20.36</v>
      </c>
      <c r="H337" s="4">
        <f t="shared" si="11"/>
        <v>4271.32</v>
      </c>
    </row>
    <row r="338" spans="1:8" ht="16.5">
      <c r="A338" s="9" t="s">
        <v>749</v>
      </c>
      <c r="B338" s="7" t="s">
        <v>750</v>
      </c>
      <c r="C338" s="8" t="s">
        <v>751</v>
      </c>
      <c r="D338" s="7" t="s">
        <v>26</v>
      </c>
      <c r="E338" s="7" t="s">
        <v>15</v>
      </c>
      <c r="F338" s="6">
        <v>41.86</v>
      </c>
      <c r="G338" s="5">
        <v>20.36</v>
      </c>
      <c r="H338" s="4">
        <f t="shared" si="11"/>
        <v>852.27</v>
      </c>
    </row>
    <row r="339" spans="1:8" ht="16.5">
      <c r="A339" s="9" t="s">
        <v>752</v>
      </c>
      <c r="B339" s="7" t="s">
        <v>753</v>
      </c>
      <c r="C339" s="8" t="s">
        <v>754</v>
      </c>
      <c r="D339" s="7" t="s">
        <v>26</v>
      </c>
      <c r="E339" s="7" t="s">
        <v>15</v>
      </c>
      <c r="F339" s="6">
        <v>388.75</v>
      </c>
      <c r="G339" s="5">
        <v>14.2</v>
      </c>
      <c r="H339" s="4">
        <f t="shared" si="11"/>
        <v>5520.25</v>
      </c>
    </row>
    <row r="340" spans="1:8" ht="16.5">
      <c r="A340" s="9" t="s">
        <v>755</v>
      </c>
      <c r="B340" s="7" t="s">
        <v>756</v>
      </c>
      <c r="C340" s="8" t="s">
        <v>757</v>
      </c>
      <c r="D340" s="7" t="s">
        <v>26</v>
      </c>
      <c r="E340" s="7" t="s">
        <v>15</v>
      </c>
      <c r="F340" s="6">
        <v>645.14</v>
      </c>
      <c r="G340" s="5">
        <v>14.76</v>
      </c>
      <c r="H340" s="4">
        <f t="shared" si="11"/>
        <v>9522.27</v>
      </c>
    </row>
    <row r="341" spans="1:8" ht="16.5">
      <c r="A341" s="9" t="s">
        <v>758</v>
      </c>
      <c r="B341" s="7" t="s">
        <v>759</v>
      </c>
      <c r="C341" s="8" t="s">
        <v>760</v>
      </c>
      <c r="D341" s="7" t="s">
        <v>26</v>
      </c>
      <c r="E341" s="7" t="s">
        <v>15</v>
      </c>
      <c r="F341" s="6">
        <v>2030.96</v>
      </c>
      <c r="G341" s="5">
        <v>14.76</v>
      </c>
      <c r="H341" s="4">
        <f t="shared" si="11"/>
        <v>29976.97</v>
      </c>
    </row>
    <row r="342" spans="1:8" ht="16.5">
      <c r="A342" s="9" t="s">
        <v>761</v>
      </c>
      <c r="B342" s="7" t="s">
        <v>762</v>
      </c>
      <c r="C342" s="8" t="s">
        <v>763</v>
      </c>
      <c r="D342" s="7" t="s">
        <v>26</v>
      </c>
      <c r="E342" s="7" t="s">
        <v>15</v>
      </c>
      <c r="F342" s="6">
        <v>608.38</v>
      </c>
      <c r="G342" s="5">
        <v>14.76</v>
      </c>
      <c r="H342" s="4">
        <f t="shared" si="11"/>
        <v>8979.69</v>
      </c>
    </row>
    <row r="343" spans="1:8">
      <c r="A343" s="10" t="s">
        <v>764</v>
      </c>
      <c r="B343" s="45" t="s">
        <v>651</v>
      </c>
      <c r="C343" s="45"/>
      <c r="D343" s="45"/>
      <c r="E343" s="45"/>
      <c r="F343" s="45"/>
      <c r="G343" s="45"/>
      <c r="H343" s="2">
        <f>SUM(H344:H345)</f>
        <v>23262.799999999999</v>
      </c>
    </row>
    <row r="344" spans="1:8" ht="16.5">
      <c r="A344" s="9" t="s">
        <v>765</v>
      </c>
      <c r="B344" s="7" t="s">
        <v>759</v>
      </c>
      <c r="C344" s="8" t="s">
        <v>760</v>
      </c>
      <c r="D344" s="7" t="s">
        <v>26</v>
      </c>
      <c r="E344" s="7" t="s">
        <v>15</v>
      </c>
      <c r="F344" s="6">
        <v>1478.8</v>
      </c>
      <c r="G344" s="5">
        <v>14.76</v>
      </c>
      <c r="H344" s="4">
        <f t="shared" si="11"/>
        <v>21827.09</v>
      </c>
    </row>
    <row r="345" spans="1:8" ht="16.5">
      <c r="A345" s="9" t="s">
        <v>766</v>
      </c>
      <c r="B345" s="7" t="s">
        <v>762</v>
      </c>
      <c r="C345" s="8" t="s">
        <v>763</v>
      </c>
      <c r="D345" s="7" t="s">
        <v>26</v>
      </c>
      <c r="E345" s="7" t="s">
        <v>15</v>
      </c>
      <c r="F345" s="6">
        <v>97.27</v>
      </c>
      <c r="G345" s="5">
        <v>14.76</v>
      </c>
      <c r="H345" s="4">
        <f t="shared" si="11"/>
        <v>1435.71</v>
      </c>
    </row>
    <row r="346" spans="1:8">
      <c r="A346" s="10" t="s">
        <v>767</v>
      </c>
      <c r="B346" s="45" t="s">
        <v>768</v>
      </c>
      <c r="C346" s="45"/>
      <c r="D346" s="45"/>
      <c r="E346" s="45"/>
      <c r="F346" s="45"/>
      <c r="G346" s="45"/>
      <c r="H346" s="2">
        <f>H347+H349</f>
        <v>124366.26999999999</v>
      </c>
    </row>
    <row r="347" spans="1:8">
      <c r="A347" s="10" t="s">
        <v>769</v>
      </c>
      <c r="B347" s="45" t="s">
        <v>329</v>
      </c>
      <c r="C347" s="45"/>
      <c r="D347" s="45"/>
      <c r="E347" s="45"/>
      <c r="F347" s="45"/>
      <c r="G347" s="45"/>
      <c r="H347" s="2">
        <f>SUM(H348)</f>
        <v>97247.23</v>
      </c>
    </row>
    <row r="348" spans="1:8" ht="33">
      <c r="A348" s="9" t="s">
        <v>770</v>
      </c>
      <c r="B348" s="7" t="s">
        <v>771</v>
      </c>
      <c r="C348" s="8" t="s">
        <v>772</v>
      </c>
      <c r="D348" s="7" t="s">
        <v>14</v>
      </c>
      <c r="E348" s="7" t="s">
        <v>15</v>
      </c>
      <c r="F348" s="6">
        <v>6104.66</v>
      </c>
      <c r="G348" s="5">
        <v>15.93</v>
      </c>
      <c r="H348" s="4">
        <f t="shared" ref="H348:H350" si="12">ROUND(G348*F348,2)</f>
        <v>97247.23</v>
      </c>
    </row>
    <row r="349" spans="1:8">
      <c r="A349" s="10" t="s">
        <v>773</v>
      </c>
      <c r="B349" s="45" t="s">
        <v>586</v>
      </c>
      <c r="C349" s="45"/>
      <c r="D349" s="45"/>
      <c r="E349" s="45"/>
      <c r="F349" s="45"/>
      <c r="G349" s="45"/>
      <c r="H349" s="2">
        <f>SUM(H350)</f>
        <v>27119.040000000001</v>
      </c>
    </row>
    <row r="350" spans="1:8" ht="16.5">
      <c r="A350" s="9" t="s">
        <v>774</v>
      </c>
      <c r="B350" s="7" t="s">
        <v>775</v>
      </c>
      <c r="C350" s="8" t="s">
        <v>776</v>
      </c>
      <c r="D350" s="7" t="s">
        <v>14</v>
      </c>
      <c r="E350" s="7" t="s">
        <v>15</v>
      </c>
      <c r="F350" s="6">
        <v>416</v>
      </c>
      <c r="G350" s="5">
        <v>65.19</v>
      </c>
      <c r="H350" s="4">
        <f t="shared" si="12"/>
        <v>27119.040000000001</v>
      </c>
    </row>
    <row r="351" spans="1:8">
      <c r="A351" s="10" t="s">
        <v>777</v>
      </c>
      <c r="B351" s="45" t="s">
        <v>778</v>
      </c>
      <c r="C351" s="45"/>
      <c r="D351" s="45"/>
      <c r="E351" s="45"/>
      <c r="F351" s="45"/>
      <c r="G351" s="45"/>
      <c r="H351" s="2">
        <f>H352+H392+H401+H405+H410</f>
        <v>226684.39</v>
      </c>
    </row>
    <row r="352" spans="1:8">
      <c r="A352" s="10" t="s">
        <v>779</v>
      </c>
      <c r="B352" s="45" t="s">
        <v>780</v>
      </c>
      <c r="C352" s="45"/>
      <c r="D352" s="45"/>
      <c r="E352" s="45"/>
      <c r="F352" s="45"/>
      <c r="G352" s="45"/>
      <c r="H352" s="2">
        <f>SUM(H353:H391)</f>
        <v>44206.770000000011</v>
      </c>
    </row>
    <row r="353" spans="1:8" ht="16.5">
      <c r="A353" s="9" t="s">
        <v>781</v>
      </c>
      <c r="B353" s="7" t="s">
        <v>782</v>
      </c>
      <c r="C353" s="8" t="s">
        <v>783</v>
      </c>
      <c r="D353" s="7" t="s">
        <v>14</v>
      </c>
      <c r="E353" s="7" t="s">
        <v>30</v>
      </c>
      <c r="F353" s="6">
        <v>222.1</v>
      </c>
      <c r="G353" s="5">
        <v>29.23</v>
      </c>
      <c r="H353" s="4">
        <f t="shared" ref="H353:H411" si="13">ROUND(G353*F353,2)</f>
        <v>6491.98</v>
      </c>
    </row>
    <row r="354" spans="1:8" ht="16.5">
      <c r="A354" s="9" t="s">
        <v>784</v>
      </c>
      <c r="B354" s="7" t="s">
        <v>785</v>
      </c>
      <c r="C354" s="8" t="s">
        <v>786</v>
      </c>
      <c r="D354" s="7" t="s">
        <v>14</v>
      </c>
      <c r="E354" s="7" t="s">
        <v>30</v>
      </c>
      <c r="F354" s="6">
        <v>265.5</v>
      </c>
      <c r="G354" s="5">
        <v>38.76</v>
      </c>
      <c r="H354" s="4">
        <f t="shared" si="13"/>
        <v>10290.780000000001</v>
      </c>
    </row>
    <row r="355" spans="1:8" ht="24.75">
      <c r="A355" s="9" t="s">
        <v>787</v>
      </c>
      <c r="B355" s="7" t="s">
        <v>788</v>
      </c>
      <c r="C355" s="8" t="s">
        <v>789</v>
      </c>
      <c r="D355" s="7" t="s">
        <v>14</v>
      </c>
      <c r="E355" s="7" t="s">
        <v>30</v>
      </c>
      <c r="F355" s="6">
        <v>165.1</v>
      </c>
      <c r="G355" s="5">
        <v>32.700000000000003</v>
      </c>
      <c r="H355" s="4">
        <f t="shared" si="13"/>
        <v>5398.77</v>
      </c>
    </row>
    <row r="356" spans="1:8" ht="16.5">
      <c r="A356" s="9" t="s">
        <v>790</v>
      </c>
      <c r="B356" s="7" t="s">
        <v>791</v>
      </c>
      <c r="C356" s="8" t="s">
        <v>792</v>
      </c>
      <c r="D356" s="7" t="s">
        <v>14</v>
      </c>
      <c r="E356" s="7" t="s">
        <v>30</v>
      </c>
      <c r="F356" s="6">
        <v>140.80000000000001</v>
      </c>
      <c r="G356" s="5">
        <v>27.33</v>
      </c>
      <c r="H356" s="4">
        <f t="shared" si="13"/>
        <v>3848.06</v>
      </c>
    </row>
    <row r="357" spans="1:8" ht="16.5">
      <c r="A357" s="9" t="s">
        <v>793</v>
      </c>
      <c r="B357" s="7" t="s">
        <v>794</v>
      </c>
      <c r="C357" s="8" t="s">
        <v>795</v>
      </c>
      <c r="D357" s="7" t="s">
        <v>14</v>
      </c>
      <c r="E357" s="7" t="s">
        <v>30</v>
      </c>
      <c r="F357" s="6">
        <v>64.900000000000006</v>
      </c>
      <c r="G357" s="5">
        <v>44.19</v>
      </c>
      <c r="H357" s="4">
        <f t="shared" si="13"/>
        <v>2867.93</v>
      </c>
    </row>
    <row r="358" spans="1:8" ht="33">
      <c r="A358" s="9" t="s">
        <v>796</v>
      </c>
      <c r="B358" s="7" t="s">
        <v>797</v>
      </c>
      <c r="C358" s="8" t="s">
        <v>798</v>
      </c>
      <c r="D358" s="7" t="s">
        <v>14</v>
      </c>
      <c r="E358" s="7" t="s">
        <v>22</v>
      </c>
      <c r="F358" s="6">
        <v>58</v>
      </c>
      <c r="G358" s="5">
        <v>7.47</v>
      </c>
      <c r="H358" s="4">
        <f t="shared" si="13"/>
        <v>433.26</v>
      </c>
    </row>
    <row r="359" spans="1:8" ht="24.75">
      <c r="A359" s="9" t="s">
        <v>799</v>
      </c>
      <c r="B359" s="7" t="s">
        <v>800</v>
      </c>
      <c r="C359" s="8" t="s">
        <v>801</v>
      </c>
      <c r="D359" s="7" t="s">
        <v>14</v>
      </c>
      <c r="E359" s="7" t="s">
        <v>22</v>
      </c>
      <c r="F359" s="6">
        <v>20</v>
      </c>
      <c r="G359" s="5">
        <v>6.56</v>
      </c>
      <c r="H359" s="4">
        <f t="shared" si="13"/>
        <v>131.19999999999999</v>
      </c>
    </row>
    <row r="360" spans="1:8" ht="33">
      <c r="A360" s="9" t="s">
        <v>802</v>
      </c>
      <c r="B360" s="7" t="s">
        <v>803</v>
      </c>
      <c r="C360" s="8" t="s">
        <v>804</v>
      </c>
      <c r="D360" s="7" t="s">
        <v>14</v>
      </c>
      <c r="E360" s="7" t="s">
        <v>22</v>
      </c>
      <c r="F360" s="6">
        <v>48</v>
      </c>
      <c r="G360" s="5">
        <v>15.69</v>
      </c>
      <c r="H360" s="4">
        <f t="shared" si="13"/>
        <v>753.12</v>
      </c>
    </row>
    <row r="361" spans="1:8" ht="33">
      <c r="A361" s="9" t="s">
        <v>805</v>
      </c>
      <c r="B361" s="7" t="s">
        <v>806</v>
      </c>
      <c r="C361" s="8" t="s">
        <v>807</v>
      </c>
      <c r="D361" s="7" t="s">
        <v>14</v>
      </c>
      <c r="E361" s="7" t="s">
        <v>22</v>
      </c>
      <c r="F361" s="6">
        <v>22</v>
      </c>
      <c r="G361" s="5">
        <v>18.89</v>
      </c>
      <c r="H361" s="4">
        <f t="shared" si="13"/>
        <v>415.58</v>
      </c>
    </row>
    <row r="362" spans="1:8" ht="24.75">
      <c r="A362" s="9" t="s">
        <v>808</v>
      </c>
      <c r="B362" s="7" t="s">
        <v>809</v>
      </c>
      <c r="C362" s="8" t="s">
        <v>810</v>
      </c>
      <c r="D362" s="7" t="s">
        <v>14</v>
      </c>
      <c r="E362" s="7" t="s">
        <v>22</v>
      </c>
      <c r="F362" s="6">
        <v>18</v>
      </c>
      <c r="G362" s="5">
        <v>20.149999999999999</v>
      </c>
      <c r="H362" s="4">
        <f t="shared" si="13"/>
        <v>362.7</v>
      </c>
    </row>
    <row r="363" spans="1:8" ht="24.75">
      <c r="A363" s="9" t="s">
        <v>811</v>
      </c>
      <c r="B363" s="7" t="s">
        <v>812</v>
      </c>
      <c r="C363" s="8" t="s">
        <v>813</v>
      </c>
      <c r="D363" s="7" t="s">
        <v>14</v>
      </c>
      <c r="E363" s="7" t="s">
        <v>22</v>
      </c>
      <c r="F363" s="6">
        <v>2</v>
      </c>
      <c r="G363" s="5">
        <v>30.63</v>
      </c>
      <c r="H363" s="4">
        <f t="shared" si="13"/>
        <v>61.26</v>
      </c>
    </row>
    <row r="364" spans="1:8" ht="24.75">
      <c r="A364" s="9" t="s">
        <v>814</v>
      </c>
      <c r="B364" s="7" t="s">
        <v>815</v>
      </c>
      <c r="C364" s="8" t="s">
        <v>816</v>
      </c>
      <c r="D364" s="7" t="s">
        <v>14</v>
      </c>
      <c r="E364" s="7" t="s">
        <v>22</v>
      </c>
      <c r="F364" s="6">
        <v>2</v>
      </c>
      <c r="G364" s="5">
        <v>8.92</v>
      </c>
      <c r="H364" s="4">
        <f t="shared" si="13"/>
        <v>17.84</v>
      </c>
    </row>
    <row r="365" spans="1:8" ht="24.75">
      <c r="A365" s="9" t="s">
        <v>817</v>
      </c>
      <c r="B365" s="7" t="s">
        <v>818</v>
      </c>
      <c r="C365" s="8" t="s">
        <v>819</v>
      </c>
      <c r="D365" s="7" t="s">
        <v>14</v>
      </c>
      <c r="E365" s="7" t="s">
        <v>22</v>
      </c>
      <c r="F365" s="6">
        <v>13</v>
      </c>
      <c r="G365" s="5">
        <v>16.12</v>
      </c>
      <c r="H365" s="4">
        <f t="shared" si="13"/>
        <v>209.56</v>
      </c>
    </row>
    <row r="366" spans="1:8" ht="24.75">
      <c r="A366" s="9" t="s">
        <v>820</v>
      </c>
      <c r="B366" s="7" t="s">
        <v>821</v>
      </c>
      <c r="C366" s="8" t="s">
        <v>822</v>
      </c>
      <c r="D366" s="7" t="s">
        <v>26</v>
      </c>
      <c r="E366" s="7" t="s">
        <v>22</v>
      </c>
      <c r="F366" s="6">
        <v>6</v>
      </c>
      <c r="G366" s="5">
        <v>16.14</v>
      </c>
      <c r="H366" s="4">
        <f t="shared" si="13"/>
        <v>96.84</v>
      </c>
    </row>
    <row r="367" spans="1:8" ht="24.75">
      <c r="A367" s="9" t="s">
        <v>823</v>
      </c>
      <c r="B367" s="7" t="s">
        <v>824</v>
      </c>
      <c r="C367" s="8" t="s">
        <v>825</v>
      </c>
      <c r="D367" s="7" t="s">
        <v>14</v>
      </c>
      <c r="E367" s="7" t="s">
        <v>22</v>
      </c>
      <c r="F367" s="6">
        <v>14</v>
      </c>
      <c r="G367" s="5">
        <v>14.22</v>
      </c>
      <c r="H367" s="4">
        <f t="shared" si="13"/>
        <v>199.08</v>
      </c>
    </row>
    <row r="368" spans="1:8" ht="24.75">
      <c r="A368" s="9" t="s">
        <v>826</v>
      </c>
      <c r="B368" s="7" t="s">
        <v>827</v>
      </c>
      <c r="C368" s="8" t="s">
        <v>828</v>
      </c>
      <c r="D368" s="7" t="s">
        <v>26</v>
      </c>
      <c r="E368" s="7" t="s">
        <v>22</v>
      </c>
      <c r="F368" s="6">
        <v>1</v>
      </c>
      <c r="G368" s="5">
        <v>14.24</v>
      </c>
      <c r="H368" s="4">
        <f t="shared" si="13"/>
        <v>14.24</v>
      </c>
    </row>
    <row r="369" spans="1:8" ht="24.75">
      <c r="A369" s="9" t="s">
        <v>829</v>
      </c>
      <c r="B369" s="7" t="s">
        <v>830</v>
      </c>
      <c r="C369" s="8" t="s">
        <v>831</v>
      </c>
      <c r="D369" s="7" t="s">
        <v>14</v>
      </c>
      <c r="E369" s="7" t="s">
        <v>22</v>
      </c>
      <c r="F369" s="6">
        <v>12</v>
      </c>
      <c r="G369" s="5">
        <v>17</v>
      </c>
      <c r="H369" s="4">
        <f t="shared" si="13"/>
        <v>204</v>
      </c>
    </row>
    <row r="370" spans="1:8" ht="24.75">
      <c r="A370" s="9" t="s">
        <v>832</v>
      </c>
      <c r="B370" s="7" t="s">
        <v>833</v>
      </c>
      <c r="C370" s="8" t="s">
        <v>834</v>
      </c>
      <c r="D370" s="7" t="s">
        <v>14</v>
      </c>
      <c r="E370" s="7" t="s">
        <v>22</v>
      </c>
      <c r="F370" s="6">
        <v>5</v>
      </c>
      <c r="G370" s="5">
        <v>19.88</v>
      </c>
      <c r="H370" s="4">
        <f t="shared" si="13"/>
        <v>99.4</v>
      </c>
    </row>
    <row r="371" spans="1:8" ht="24.75">
      <c r="A371" s="9" t="s">
        <v>835</v>
      </c>
      <c r="B371" s="7" t="s">
        <v>836</v>
      </c>
      <c r="C371" s="8" t="s">
        <v>837</v>
      </c>
      <c r="D371" s="7" t="s">
        <v>14</v>
      </c>
      <c r="E371" s="7" t="s">
        <v>22</v>
      </c>
      <c r="F371" s="6">
        <v>12</v>
      </c>
      <c r="G371" s="5">
        <v>11.7</v>
      </c>
      <c r="H371" s="4">
        <f t="shared" si="13"/>
        <v>140.4</v>
      </c>
    </row>
    <row r="372" spans="1:8" ht="16.5">
      <c r="A372" s="9" t="s">
        <v>838</v>
      </c>
      <c r="B372" s="7" t="s">
        <v>839</v>
      </c>
      <c r="C372" s="8" t="s">
        <v>840</v>
      </c>
      <c r="D372" s="7" t="s">
        <v>14</v>
      </c>
      <c r="E372" s="7" t="s">
        <v>22</v>
      </c>
      <c r="F372" s="6">
        <v>6</v>
      </c>
      <c r="G372" s="5">
        <v>7.32</v>
      </c>
      <c r="H372" s="4">
        <f t="shared" si="13"/>
        <v>43.92</v>
      </c>
    </row>
    <row r="373" spans="1:8" ht="16.5">
      <c r="A373" s="9" t="s">
        <v>841</v>
      </c>
      <c r="B373" s="7" t="s">
        <v>842</v>
      </c>
      <c r="C373" s="8" t="s">
        <v>843</v>
      </c>
      <c r="D373" s="7" t="s">
        <v>14</v>
      </c>
      <c r="E373" s="7" t="s">
        <v>22</v>
      </c>
      <c r="F373" s="6">
        <v>5</v>
      </c>
      <c r="G373" s="5">
        <v>23.22</v>
      </c>
      <c r="H373" s="4">
        <f t="shared" si="13"/>
        <v>116.1</v>
      </c>
    </row>
    <row r="374" spans="1:8" ht="24.75">
      <c r="A374" s="9" t="s">
        <v>844</v>
      </c>
      <c r="B374" s="7" t="s">
        <v>845</v>
      </c>
      <c r="C374" s="8" t="s">
        <v>846</v>
      </c>
      <c r="D374" s="7" t="s">
        <v>14</v>
      </c>
      <c r="E374" s="7" t="s">
        <v>22</v>
      </c>
      <c r="F374" s="6">
        <v>134</v>
      </c>
      <c r="G374" s="5">
        <v>11.96</v>
      </c>
      <c r="H374" s="4">
        <f t="shared" si="13"/>
        <v>1602.64</v>
      </c>
    </row>
    <row r="375" spans="1:8" ht="24.75">
      <c r="A375" s="9" t="s">
        <v>847</v>
      </c>
      <c r="B375" s="7" t="s">
        <v>848</v>
      </c>
      <c r="C375" s="8" t="s">
        <v>849</v>
      </c>
      <c r="D375" s="7" t="s">
        <v>14</v>
      </c>
      <c r="E375" s="7" t="s">
        <v>22</v>
      </c>
      <c r="F375" s="6">
        <v>129</v>
      </c>
      <c r="G375" s="5">
        <v>15.92</v>
      </c>
      <c r="H375" s="4">
        <f t="shared" si="13"/>
        <v>2053.6799999999998</v>
      </c>
    </row>
    <row r="376" spans="1:8" ht="24.75">
      <c r="A376" s="9" t="s">
        <v>850</v>
      </c>
      <c r="B376" s="7" t="s">
        <v>851</v>
      </c>
      <c r="C376" s="8" t="s">
        <v>852</v>
      </c>
      <c r="D376" s="7" t="s">
        <v>14</v>
      </c>
      <c r="E376" s="7" t="s">
        <v>22</v>
      </c>
      <c r="F376" s="6">
        <v>80</v>
      </c>
      <c r="G376" s="5">
        <v>16.18</v>
      </c>
      <c r="H376" s="4">
        <f t="shared" si="13"/>
        <v>1294.4000000000001</v>
      </c>
    </row>
    <row r="377" spans="1:8" ht="24.75">
      <c r="A377" s="9" t="s">
        <v>853</v>
      </c>
      <c r="B377" s="7" t="s">
        <v>854</v>
      </c>
      <c r="C377" s="8" t="s">
        <v>855</v>
      </c>
      <c r="D377" s="7" t="s">
        <v>14</v>
      </c>
      <c r="E377" s="7" t="s">
        <v>22</v>
      </c>
      <c r="F377" s="6">
        <v>29</v>
      </c>
      <c r="G377" s="5">
        <v>41</v>
      </c>
      <c r="H377" s="4">
        <f t="shared" si="13"/>
        <v>1189</v>
      </c>
    </row>
    <row r="378" spans="1:8" ht="24.75">
      <c r="A378" s="9" t="s">
        <v>856</v>
      </c>
      <c r="B378" s="7" t="s">
        <v>857</v>
      </c>
      <c r="C378" s="8" t="s">
        <v>858</v>
      </c>
      <c r="D378" s="7" t="s">
        <v>14</v>
      </c>
      <c r="E378" s="7" t="s">
        <v>22</v>
      </c>
      <c r="F378" s="6">
        <v>9</v>
      </c>
      <c r="G378" s="5">
        <v>97.66</v>
      </c>
      <c r="H378" s="4">
        <f t="shared" si="13"/>
        <v>878.94</v>
      </c>
    </row>
    <row r="379" spans="1:8" ht="24.75">
      <c r="A379" s="9" t="s">
        <v>859</v>
      </c>
      <c r="B379" s="7" t="s">
        <v>860</v>
      </c>
      <c r="C379" s="8" t="s">
        <v>861</v>
      </c>
      <c r="D379" s="7" t="s">
        <v>14</v>
      </c>
      <c r="E379" s="7" t="s">
        <v>22</v>
      </c>
      <c r="F379" s="6">
        <v>25</v>
      </c>
      <c r="G379" s="5">
        <v>17.899999999999999</v>
      </c>
      <c r="H379" s="4">
        <f t="shared" si="13"/>
        <v>447.5</v>
      </c>
    </row>
    <row r="380" spans="1:8" ht="24.75">
      <c r="A380" s="9" t="s">
        <v>862</v>
      </c>
      <c r="B380" s="7" t="s">
        <v>863</v>
      </c>
      <c r="C380" s="8" t="s">
        <v>864</v>
      </c>
      <c r="D380" s="7" t="s">
        <v>14</v>
      </c>
      <c r="E380" s="7" t="s">
        <v>22</v>
      </c>
      <c r="F380" s="6">
        <v>63</v>
      </c>
      <c r="G380" s="5">
        <v>14.7</v>
      </c>
      <c r="H380" s="4">
        <f t="shared" si="13"/>
        <v>926.1</v>
      </c>
    </row>
    <row r="381" spans="1:8" ht="24.75">
      <c r="A381" s="9" t="s">
        <v>865</v>
      </c>
      <c r="B381" s="7" t="s">
        <v>866</v>
      </c>
      <c r="C381" s="8" t="s">
        <v>867</v>
      </c>
      <c r="D381" s="7" t="s">
        <v>14</v>
      </c>
      <c r="E381" s="7" t="s">
        <v>22</v>
      </c>
      <c r="F381" s="6">
        <v>37</v>
      </c>
      <c r="G381" s="5">
        <v>14.98</v>
      </c>
      <c r="H381" s="4">
        <f t="shared" si="13"/>
        <v>554.26</v>
      </c>
    </row>
    <row r="382" spans="1:8" ht="24.75">
      <c r="A382" s="9" t="s">
        <v>868</v>
      </c>
      <c r="B382" s="7" t="s">
        <v>869</v>
      </c>
      <c r="C382" s="8" t="s">
        <v>870</v>
      </c>
      <c r="D382" s="7" t="s">
        <v>14</v>
      </c>
      <c r="E382" s="7" t="s">
        <v>22</v>
      </c>
      <c r="F382" s="6">
        <v>8</v>
      </c>
      <c r="G382" s="5">
        <v>20.329999999999998</v>
      </c>
      <c r="H382" s="4">
        <f t="shared" si="13"/>
        <v>162.63999999999999</v>
      </c>
    </row>
    <row r="383" spans="1:8" ht="16.5">
      <c r="A383" s="9" t="s">
        <v>871</v>
      </c>
      <c r="B383" s="7" t="s">
        <v>872</v>
      </c>
      <c r="C383" s="8" t="s">
        <v>873</v>
      </c>
      <c r="D383" s="7" t="s">
        <v>14</v>
      </c>
      <c r="E383" s="7" t="s">
        <v>22</v>
      </c>
      <c r="F383" s="6">
        <v>27</v>
      </c>
      <c r="G383" s="5">
        <v>24.89</v>
      </c>
      <c r="H383" s="4">
        <f t="shared" si="13"/>
        <v>672.03</v>
      </c>
    </row>
    <row r="384" spans="1:8" ht="16.5">
      <c r="A384" s="9" t="s">
        <v>874</v>
      </c>
      <c r="B384" s="7" t="s">
        <v>875</v>
      </c>
      <c r="C384" s="8" t="s">
        <v>876</v>
      </c>
      <c r="D384" s="7" t="s">
        <v>14</v>
      </c>
      <c r="E384" s="7" t="s">
        <v>22</v>
      </c>
      <c r="F384" s="6">
        <v>28</v>
      </c>
      <c r="G384" s="5">
        <v>48.26</v>
      </c>
      <c r="H384" s="4">
        <f t="shared" si="13"/>
        <v>1351.28</v>
      </c>
    </row>
    <row r="385" spans="1:8" ht="16.5">
      <c r="A385" s="9" t="s">
        <v>877</v>
      </c>
      <c r="B385" s="7" t="s">
        <v>878</v>
      </c>
      <c r="C385" s="8" t="s">
        <v>879</v>
      </c>
      <c r="D385" s="7" t="s">
        <v>14</v>
      </c>
      <c r="E385" s="7" t="s">
        <v>22</v>
      </c>
      <c r="F385" s="6">
        <v>3</v>
      </c>
      <c r="G385" s="5">
        <v>78.98</v>
      </c>
      <c r="H385" s="4">
        <f t="shared" si="13"/>
        <v>236.94</v>
      </c>
    </row>
    <row r="386" spans="1:8" ht="24.75">
      <c r="A386" s="9" t="s">
        <v>880</v>
      </c>
      <c r="B386" s="7" t="s">
        <v>881</v>
      </c>
      <c r="C386" s="8" t="s">
        <v>882</v>
      </c>
      <c r="D386" s="7" t="s">
        <v>14</v>
      </c>
      <c r="E386" s="7" t="s">
        <v>22</v>
      </c>
      <c r="F386" s="6">
        <v>5</v>
      </c>
      <c r="G386" s="5">
        <v>15.29</v>
      </c>
      <c r="H386" s="4">
        <f t="shared" si="13"/>
        <v>76.45</v>
      </c>
    </row>
    <row r="387" spans="1:8" ht="24.75">
      <c r="A387" s="9" t="s">
        <v>883</v>
      </c>
      <c r="B387" s="7" t="s">
        <v>884</v>
      </c>
      <c r="C387" s="8" t="s">
        <v>885</v>
      </c>
      <c r="D387" s="7" t="s">
        <v>14</v>
      </c>
      <c r="E387" s="7" t="s">
        <v>22</v>
      </c>
      <c r="F387" s="6">
        <v>5</v>
      </c>
      <c r="G387" s="5">
        <v>21.44</v>
      </c>
      <c r="H387" s="4">
        <f t="shared" si="13"/>
        <v>107.2</v>
      </c>
    </row>
    <row r="388" spans="1:8" ht="16.5">
      <c r="A388" s="9" t="s">
        <v>886</v>
      </c>
      <c r="B388" s="7" t="s">
        <v>887</v>
      </c>
      <c r="C388" s="8" t="s">
        <v>888</v>
      </c>
      <c r="D388" s="7" t="s">
        <v>26</v>
      </c>
      <c r="E388" s="7" t="s">
        <v>22</v>
      </c>
      <c r="F388" s="6">
        <v>1</v>
      </c>
      <c r="G388" s="5">
        <v>30.98</v>
      </c>
      <c r="H388" s="4">
        <f t="shared" si="13"/>
        <v>30.98</v>
      </c>
    </row>
    <row r="389" spans="1:8" ht="16.5">
      <c r="A389" s="9" t="s">
        <v>889</v>
      </c>
      <c r="B389" s="7" t="s">
        <v>890</v>
      </c>
      <c r="C389" s="8" t="s">
        <v>891</v>
      </c>
      <c r="D389" s="7" t="s">
        <v>26</v>
      </c>
      <c r="E389" s="7" t="s">
        <v>22</v>
      </c>
      <c r="F389" s="6">
        <v>2</v>
      </c>
      <c r="G389" s="5">
        <v>30.98</v>
      </c>
      <c r="H389" s="4">
        <f t="shared" si="13"/>
        <v>61.96</v>
      </c>
    </row>
    <row r="390" spans="1:8" ht="24.75">
      <c r="A390" s="9" t="s">
        <v>892</v>
      </c>
      <c r="B390" s="7" t="s">
        <v>893</v>
      </c>
      <c r="C390" s="8" t="s">
        <v>894</v>
      </c>
      <c r="D390" s="7" t="s">
        <v>14</v>
      </c>
      <c r="E390" s="7" t="s">
        <v>22</v>
      </c>
      <c r="F390" s="6">
        <v>13</v>
      </c>
      <c r="G390" s="5">
        <v>22.45</v>
      </c>
      <c r="H390" s="4">
        <f t="shared" si="13"/>
        <v>291.85000000000002</v>
      </c>
    </row>
    <row r="391" spans="1:8" ht="24.75">
      <c r="A391" s="9" t="s">
        <v>895</v>
      </c>
      <c r="B391" s="7" t="s">
        <v>896</v>
      </c>
      <c r="C391" s="8" t="s">
        <v>897</v>
      </c>
      <c r="D391" s="7" t="s">
        <v>14</v>
      </c>
      <c r="E391" s="7" t="s">
        <v>22</v>
      </c>
      <c r="F391" s="6">
        <v>3</v>
      </c>
      <c r="G391" s="5">
        <v>24.3</v>
      </c>
      <c r="H391" s="4">
        <f t="shared" si="13"/>
        <v>72.900000000000006</v>
      </c>
    </row>
    <row r="392" spans="1:8">
      <c r="A392" s="10" t="s">
        <v>898</v>
      </c>
      <c r="B392" s="45" t="s">
        <v>899</v>
      </c>
      <c r="C392" s="45"/>
      <c r="D392" s="45"/>
      <c r="E392" s="45"/>
      <c r="F392" s="45"/>
      <c r="G392" s="45"/>
      <c r="H392" s="2">
        <f>SUM(H393:H400)</f>
        <v>10372.16</v>
      </c>
    </row>
    <row r="393" spans="1:8" ht="16.5">
      <c r="A393" s="9" t="s">
        <v>900</v>
      </c>
      <c r="B393" s="7" t="s">
        <v>901</v>
      </c>
      <c r="C393" s="8" t="s">
        <v>902</v>
      </c>
      <c r="D393" s="7" t="s">
        <v>14</v>
      </c>
      <c r="E393" s="7" t="s">
        <v>22</v>
      </c>
      <c r="F393" s="6">
        <v>10</v>
      </c>
      <c r="G393" s="5">
        <v>63.66</v>
      </c>
      <c r="H393" s="4">
        <f t="shared" si="13"/>
        <v>636.6</v>
      </c>
    </row>
    <row r="394" spans="1:8" ht="16.5">
      <c r="A394" s="9" t="s">
        <v>903</v>
      </c>
      <c r="B394" s="7" t="s">
        <v>904</v>
      </c>
      <c r="C394" s="8" t="s">
        <v>905</v>
      </c>
      <c r="D394" s="7" t="s">
        <v>14</v>
      </c>
      <c r="E394" s="7" t="s">
        <v>22</v>
      </c>
      <c r="F394" s="6">
        <v>1</v>
      </c>
      <c r="G394" s="5">
        <v>297.08999999999997</v>
      </c>
      <c r="H394" s="4">
        <f t="shared" si="13"/>
        <v>297.08999999999997</v>
      </c>
    </row>
    <row r="395" spans="1:8" ht="16.5">
      <c r="A395" s="9" t="s">
        <v>906</v>
      </c>
      <c r="B395" s="7" t="s">
        <v>907</v>
      </c>
      <c r="C395" s="8" t="s">
        <v>908</v>
      </c>
      <c r="D395" s="7" t="s">
        <v>14</v>
      </c>
      <c r="E395" s="7" t="s">
        <v>22</v>
      </c>
      <c r="F395" s="6">
        <v>9</v>
      </c>
      <c r="G395" s="5">
        <v>151.37</v>
      </c>
      <c r="H395" s="4">
        <f t="shared" si="13"/>
        <v>1362.33</v>
      </c>
    </row>
    <row r="396" spans="1:8" ht="24.75">
      <c r="A396" s="9" t="s">
        <v>909</v>
      </c>
      <c r="B396" s="7" t="s">
        <v>910</v>
      </c>
      <c r="C396" s="8" t="s">
        <v>911</v>
      </c>
      <c r="D396" s="7" t="s">
        <v>14</v>
      </c>
      <c r="E396" s="7" t="s">
        <v>22</v>
      </c>
      <c r="F396" s="6">
        <v>21</v>
      </c>
      <c r="G396" s="5">
        <v>172.57</v>
      </c>
      <c r="H396" s="4">
        <f t="shared" si="13"/>
        <v>3623.97</v>
      </c>
    </row>
    <row r="397" spans="1:8" ht="24.75">
      <c r="A397" s="9" t="s">
        <v>912</v>
      </c>
      <c r="B397" s="7" t="s">
        <v>913</v>
      </c>
      <c r="C397" s="8" t="s">
        <v>914</v>
      </c>
      <c r="D397" s="7" t="s">
        <v>14</v>
      </c>
      <c r="E397" s="7" t="s">
        <v>22</v>
      </c>
      <c r="F397" s="6">
        <v>28</v>
      </c>
      <c r="G397" s="5">
        <v>97.66</v>
      </c>
      <c r="H397" s="4">
        <f t="shared" si="13"/>
        <v>2734.48</v>
      </c>
    </row>
    <row r="398" spans="1:8" ht="24.75">
      <c r="A398" s="9" t="s">
        <v>915</v>
      </c>
      <c r="B398" s="7" t="s">
        <v>916</v>
      </c>
      <c r="C398" s="8" t="s">
        <v>917</v>
      </c>
      <c r="D398" s="7" t="s">
        <v>14</v>
      </c>
      <c r="E398" s="7" t="s">
        <v>22</v>
      </c>
      <c r="F398" s="6">
        <v>12</v>
      </c>
      <c r="G398" s="5">
        <v>92.95</v>
      </c>
      <c r="H398" s="4">
        <f t="shared" si="13"/>
        <v>1115.4000000000001</v>
      </c>
    </row>
    <row r="399" spans="1:8" ht="16.5">
      <c r="A399" s="9" t="s">
        <v>918</v>
      </c>
      <c r="B399" s="7" t="s">
        <v>919</v>
      </c>
      <c r="C399" s="8" t="s">
        <v>920</v>
      </c>
      <c r="D399" s="7" t="s">
        <v>14</v>
      </c>
      <c r="E399" s="7" t="s">
        <v>22</v>
      </c>
      <c r="F399" s="6">
        <v>2</v>
      </c>
      <c r="G399" s="5">
        <v>159.30000000000001</v>
      </c>
      <c r="H399" s="4">
        <f t="shared" si="13"/>
        <v>318.60000000000002</v>
      </c>
    </row>
    <row r="400" spans="1:8" ht="16.5">
      <c r="A400" s="9" t="s">
        <v>921</v>
      </c>
      <c r="B400" s="7" t="s">
        <v>922</v>
      </c>
      <c r="C400" s="8" t="s">
        <v>923</v>
      </c>
      <c r="D400" s="7" t="s">
        <v>14</v>
      </c>
      <c r="E400" s="7" t="s">
        <v>22</v>
      </c>
      <c r="F400" s="6">
        <v>1</v>
      </c>
      <c r="G400" s="5">
        <v>283.69</v>
      </c>
      <c r="H400" s="4">
        <f t="shared" si="13"/>
        <v>283.69</v>
      </c>
    </row>
    <row r="401" spans="1:8">
      <c r="A401" s="10" t="s">
        <v>924</v>
      </c>
      <c r="B401" s="45" t="s">
        <v>768</v>
      </c>
      <c r="C401" s="45"/>
      <c r="D401" s="45"/>
      <c r="E401" s="45"/>
      <c r="F401" s="45"/>
      <c r="G401" s="45"/>
      <c r="H401" s="2">
        <f>SUM(H402:H404)</f>
        <v>55099.51</v>
      </c>
    </row>
    <row r="402" spans="1:8" ht="16.5">
      <c r="A402" s="9" t="s">
        <v>925</v>
      </c>
      <c r="B402" s="7" t="s">
        <v>926</v>
      </c>
      <c r="C402" s="8" t="s">
        <v>927</v>
      </c>
      <c r="D402" s="7" t="s">
        <v>26</v>
      </c>
      <c r="E402" s="7" t="s">
        <v>22</v>
      </c>
      <c r="F402" s="6">
        <v>1</v>
      </c>
      <c r="G402" s="5">
        <v>50162.78</v>
      </c>
      <c r="H402" s="4">
        <f t="shared" si="13"/>
        <v>50162.78</v>
      </c>
    </row>
    <row r="403" spans="1:8" ht="16.5">
      <c r="A403" s="9" t="s">
        <v>928</v>
      </c>
      <c r="B403" s="7" t="s">
        <v>929</v>
      </c>
      <c r="C403" s="8" t="s">
        <v>930</v>
      </c>
      <c r="D403" s="7" t="s">
        <v>14</v>
      </c>
      <c r="E403" s="7" t="s">
        <v>22</v>
      </c>
      <c r="F403" s="6">
        <v>2</v>
      </c>
      <c r="G403" s="5">
        <v>1805.74</v>
      </c>
      <c r="H403" s="4">
        <f t="shared" si="13"/>
        <v>3611.48</v>
      </c>
    </row>
    <row r="404" spans="1:8" ht="16.5">
      <c r="A404" s="9" t="s">
        <v>931</v>
      </c>
      <c r="B404" s="7" t="s">
        <v>932</v>
      </c>
      <c r="C404" s="8" t="s">
        <v>933</v>
      </c>
      <c r="D404" s="7" t="s">
        <v>14</v>
      </c>
      <c r="E404" s="7" t="s">
        <v>22</v>
      </c>
      <c r="F404" s="6">
        <v>1</v>
      </c>
      <c r="G404" s="5">
        <v>1325.25</v>
      </c>
      <c r="H404" s="4">
        <f t="shared" si="13"/>
        <v>1325.25</v>
      </c>
    </row>
    <row r="405" spans="1:8">
      <c r="A405" s="10" t="s">
        <v>934</v>
      </c>
      <c r="B405" s="45" t="s">
        <v>935</v>
      </c>
      <c r="C405" s="45"/>
      <c r="D405" s="45"/>
      <c r="E405" s="45"/>
      <c r="F405" s="45"/>
      <c r="G405" s="45"/>
      <c r="H405" s="2">
        <f>SUM(H406:H409)</f>
        <v>12262.11</v>
      </c>
    </row>
    <row r="406" spans="1:8" ht="16.5">
      <c r="A406" s="9" t="s">
        <v>936</v>
      </c>
      <c r="B406" s="7" t="s">
        <v>937</v>
      </c>
      <c r="C406" s="8" t="s">
        <v>938</v>
      </c>
      <c r="D406" s="7" t="s">
        <v>26</v>
      </c>
      <c r="E406" s="7" t="s">
        <v>22</v>
      </c>
      <c r="F406" s="6">
        <v>6</v>
      </c>
      <c r="G406" s="5">
        <v>1867.72</v>
      </c>
      <c r="H406" s="4">
        <f t="shared" si="13"/>
        <v>11206.32</v>
      </c>
    </row>
    <row r="407" spans="1:8">
      <c r="A407" s="9" t="s">
        <v>939</v>
      </c>
      <c r="B407" s="7" t="s">
        <v>940</v>
      </c>
      <c r="C407" s="8" t="s">
        <v>941</v>
      </c>
      <c r="D407" s="7" t="s">
        <v>26</v>
      </c>
      <c r="E407" s="7" t="s">
        <v>22</v>
      </c>
      <c r="F407" s="6">
        <v>2</v>
      </c>
      <c r="G407" s="5">
        <v>407.72</v>
      </c>
      <c r="H407" s="4">
        <f t="shared" si="13"/>
        <v>815.44</v>
      </c>
    </row>
    <row r="408" spans="1:8" ht="24.75">
      <c r="A408" s="9" t="s">
        <v>942</v>
      </c>
      <c r="B408" s="7" t="s">
        <v>943</v>
      </c>
      <c r="C408" s="8" t="s">
        <v>944</v>
      </c>
      <c r="D408" s="7" t="s">
        <v>14</v>
      </c>
      <c r="E408" s="7" t="s">
        <v>22</v>
      </c>
      <c r="F408" s="6">
        <v>10</v>
      </c>
      <c r="G408" s="5">
        <v>17.91</v>
      </c>
      <c r="H408" s="4">
        <f t="shared" si="13"/>
        <v>179.1</v>
      </c>
    </row>
    <row r="409" spans="1:8" ht="16.5">
      <c r="A409" s="9" t="s">
        <v>945</v>
      </c>
      <c r="B409" s="7" t="s">
        <v>946</v>
      </c>
      <c r="C409" s="8" t="s">
        <v>947</v>
      </c>
      <c r="D409" s="7" t="s">
        <v>14</v>
      </c>
      <c r="E409" s="7" t="s">
        <v>22</v>
      </c>
      <c r="F409" s="6">
        <v>5</v>
      </c>
      <c r="G409" s="5">
        <v>12.25</v>
      </c>
      <c r="H409" s="4">
        <f t="shared" si="13"/>
        <v>61.25</v>
      </c>
    </row>
    <row r="410" spans="1:8">
      <c r="A410" s="10" t="s">
        <v>948</v>
      </c>
      <c r="B410" s="45" t="s">
        <v>949</v>
      </c>
      <c r="C410" s="45"/>
      <c r="D410" s="45"/>
      <c r="E410" s="45"/>
      <c r="F410" s="45"/>
      <c r="G410" s="45"/>
      <c r="H410" s="2">
        <f>SUM(H411)</f>
        <v>104743.84</v>
      </c>
    </row>
    <row r="411" spans="1:8" ht="16.5">
      <c r="A411" s="9" t="s">
        <v>950</v>
      </c>
      <c r="B411" s="7" t="s">
        <v>951</v>
      </c>
      <c r="C411" s="8" t="s">
        <v>952</v>
      </c>
      <c r="D411" s="7" t="s">
        <v>26</v>
      </c>
      <c r="E411" s="7" t="s">
        <v>22</v>
      </c>
      <c r="F411" s="6">
        <v>1</v>
      </c>
      <c r="G411" s="5">
        <v>104743.84</v>
      </c>
      <c r="H411" s="4">
        <f t="shared" si="13"/>
        <v>104743.84</v>
      </c>
    </row>
    <row r="412" spans="1:8">
      <c r="A412" s="10" t="s">
        <v>953</v>
      </c>
      <c r="B412" s="45" t="s">
        <v>954</v>
      </c>
      <c r="C412" s="45"/>
      <c r="D412" s="45"/>
      <c r="E412" s="45"/>
      <c r="F412" s="45"/>
      <c r="G412" s="45"/>
      <c r="H412" s="2">
        <f>H413+H431</f>
        <v>161835.11000000002</v>
      </c>
    </row>
    <row r="413" spans="1:8">
      <c r="A413" s="10" t="s">
        <v>955</v>
      </c>
      <c r="B413" s="45" t="s">
        <v>956</v>
      </c>
      <c r="C413" s="45"/>
      <c r="D413" s="45"/>
      <c r="E413" s="45"/>
      <c r="F413" s="45"/>
      <c r="G413" s="45"/>
      <c r="H413" s="2">
        <f>SUM(H414:H430)</f>
        <v>131679.66</v>
      </c>
    </row>
    <row r="414" spans="1:8" ht="24.75">
      <c r="A414" s="9" t="s">
        <v>957</v>
      </c>
      <c r="B414" s="7" t="s">
        <v>958</v>
      </c>
      <c r="C414" s="8" t="s">
        <v>959</v>
      </c>
      <c r="D414" s="7" t="s">
        <v>14</v>
      </c>
      <c r="E414" s="7" t="s">
        <v>30</v>
      </c>
      <c r="F414" s="6">
        <v>604.4</v>
      </c>
      <c r="G414" s="5">
        <v>36.72</v>
      </c>
      <c r="H414" s="4">
        <f t="shared" ref="H414:H434" si="14">ROUND(G414*F414,2)</f>
        <v>22193.57</v>
      </c>
    </row>
    <row r="415" spans="1:8" ht="24.75">
      <c r="A415" s="9" t="s">
        <v>960</v>
      </c>
      <c r="B415" s="7" t="s">
        <v>961</v>
      </c>
      <c r="C415" s="8" t="s">
        <v>962</v>
      </c>
      <c r="D415" s="7" t="s">
        <v>14</v>
      </c>
      <c r="E415" s="7" t="s">
        <v>30</v>
      </c>
      <c r="F415" s="6">
        <v>235.9</v>
      </c>
      <c r="G415" s="5">
        <v>75.64</v>
      </c>
      <c r="H415" s="4">
        <f t="shared" si="14"/>
        <v>17843.48</v>
      </c>
    </row>
    <row r="416" spans="1:8" ht="24.75">
      <c r="A416" s="9" t="s">
        <v>963</v>
      </c>
      <c r="B416" s="7" t="s">
        <v>964</v>
      </c>
      <c r="C416" s="8" t="s">
        <v>965</v>
      </c>
      <c r="D416" s="7" t="s">
        <v>14</v>
      </c>
      <c r="E416" s="7" t="s">
        <v>30</v>
      </c>
      <c r="F416" s="6">
        <v>83.5</v>
      </c>
      <c r="G416" s="5">
        <v>123.17</v>
      </c>
      <c r="H416" s="4">
        <f t="shared" si="14"/>
        <v>10284.700000000001</v>
      </c>
    </row>
    <row r="417" spans="1:8" ht="24.75">
      <c r="A417" s="9" t="s">
        <v>966</v>
      </c>
      <c r="B417" s="7" t="s">
        <v>967</v>
      </c>
      <c r="C417" s="8" t="s">
        <v>968</v>
      </c>
      <c r="D417" s="7" t="s">
        <v>14</v>
      </c>
      <c r="E417" s="7" t="s">
        <v>30</v>
      </c>
      <c r="F417" s="6">
        <v>79.599999999999994</v>
      </c>
      <c r="G417" s="5">
        <v>192.43</v>
      </c>
      <c r="H417" s="4">
        <f t="shared" si="14"/>
        <v>15317.43</v>
      </c>
    </row>
    <row r="418" spans="1:8" ht="24.75">
      <c r="A418" s="9" t="s">
        <v>969</v>
      </c>
      <c r="B418" s="7" t="s">
        <v>970</v>
      </c>
      <c r="C418" s="8" t="s">
        <v>971</v>
      </c>
      <c r="D418" s="7" t="s">
        <v>14</v>
      </c>
      <c r="E418" s="7" t="s">
        <v>30</v>
      </c>
      <c r="F418" s="6">
        <v>51.5</v>
      </c>
      <c r="G418" s="5">
        <v>285.04000000000002</v>
      </c>
      <c r="H418" s="4">
        <f t="shared" si="14"/>
        <v>14679.56</v>
      </c>
    </row>
    <row r="419" spans="1:8" ht="24.75">
      <c r="A419" s="9" t="s">
        <v>972</v>
      </c>
      <c r="B419" s="7" t="s">
        <v>973</v>
      </c>
      <c r="C419" s="8" t="s">
        <v>974</v>
      </c>
      <c r="D419" s="7" t="s">
        <v>14</v>
      </c>
      <c r="E419" s="7" t="s">
        <v>30</v>
      </c>
      <c r="F419" s="6">
        <v>20.5</v>
      </c>
      <c r="G419" s="5">
        <v>495.47</v>
      </c>
      <c r="H419" s="4">
        <f t="shared" si="14"/>
        <v>10157.14</v>
      </c>
    </row>
    <row r="420" spans="1:8" ht="24.75">
      <c r="A420" s="9" t="s">
        <v>975</v>
      </c>
      <c r="B420" s="7" t="s">
        <v>976</v>
      </c>
      <c r="C420" s="8" t="s">
        <v>977</v>
      </c>
      <c r="D420" s="7" t="s">
        <v>14</v>
      </c>
      <c r="E420" s="7" t="s">
        <v>22</v>
      </c>
      <c r="F420" s="6">
        <v>26</v>
      </c>
      <c r="G420" s="5">
        <v>50.13</v>
      </c>
      <c r="H420" s="4">
        <f t="shared" si="14"/>
        <v>1303.3800000000001</v>
      </c>
    </row>
    <row r="421" spans="1:8" ht="24.75">
      <c r="A421" s="9" t="s">
        <v>978</v>
      </c>
      <c r="B421" s="7" t="s">
        <v>979</v>
      </c>
      <c r="C421" s="8" t="s">
        <v>980</v>
      </c>
      <c r="D421" s="7" t="s">
        <v>14</v>
      </c>
      <c r="E421" s="7" t="s">
        <v>22</v>
      </c>
      <c r="F421" s="6">
        <v>8</v>
      </c>
      <c r="G421" s="5">
        <v>138.80000000000001</v>
      </c>
      <c r="H421" s="4">
        <f t="shared" si="14"/>
        <v>1110.4000000000001</v>
      </c>
    </row>
    <row r="422" spans="1:8" ht="24.75">
      <c r="A422" s="9" t="s">
        <v>981</v>
      </c>
      <c r="B422" s="7" t="s">
        <v>982</v>
      </c>
      <c r="C422" s="8" t="s">
        <v>983</v>
      </c>
      <c r="D422" s="7" t="s">
        <v>14</v>
      </c>
      <c r="E422" s="7" t="s">
        <v>22</v>
      </c>
      <c r="F422" s="6">
        <v>179</v>
      </c>
      <c r="G422" s="5">
        <v>49.02</v>
      </c>
      <c r="H422" s="4">
        <f t="shared" si="14"/>
        <v>8774.58</v>
      </c>
    </row>
    <row r="423" spans="1:8" ht="24.75">
      <c r="A423" s="9" t="s">
        <v>984</v>
      </c>
      <c r="B423" s="7" t="s">
        <v>985</v>
      </c>
      <c r="C423" s="8" t="s">
        <v>986</v>
      </c>
      <c r="D423" s="7" t="s">
        <v>14</v>
      </c>
      <c r="E423" s="7" t="s">
        <v>22</v>
      </c>
      <c r="F423" s="6">
        <v>48</v>
      </c>
      <c r="G423" s="5">
        <v>142.22</v>
      </c>
      <c r="H423" s="4">
        <f t="shared" si="14"/>
        <v>6826.56</v>
      </c>
    </row>
    <row r="424" spans="1:8" ht="24.75">
      <c r="A424" s="9" t="s">
        <v>987</v>
      </c>
      <c r="B424" s="7" t="s">
        <v>988</v>
      </c>
      <c r="C424" s="8" t="s">
        <v>989</v>
      </c>
      <c r="D424" s="7" t="s">
        <v>14</v>
      </c>
      <c r="E424" s="7" t="s">
        <v>22</v>
      </c>
      <c r="F424" s="6">
        <v>57</v>
      </c>
      <c r="G424" s="5">
        <v>85.17</v>
      </c>
      <c r="H424" s="4">
        <f t="shared" si="14"/>
        <v>4854.6899999999996</v>
      </c>
    </row>
    <row r="425" spans="1:8" ht="24.75">
      <c r="A425" s="9" t="s">
        <v>990</v>
      </c>
      <c r="B425" s="7" t="s">
        <v>991</v>
      </c>
      <c r="C425" s="8" t="s">
        <v>992</v>
      </c>
      <c r="D425" s="7" t="s">
        <v>14</v>
      </c>
      <c r="E425" s="7" t="s">
        <v>22</v>
      </c>
      <c r="F425" s="6">
        <v>2</v>
      </c>
      <c r="G425" s="5">
        <v>213.42</v>
      </c>
      <c r="H425" s="4">
        <f t="shared" si="14"/>
        <v>426.84</v>
      </c>
    </row>
    <row r="426" spans="1:8" ht="24.75">
      <c r="A426" s="9" t="s">
        <v>993</v>
      </c>
      <c r="B426" s="7" t="s">
        <v>994</v>
      </c>
      <c r="C426" s="8" t="s">
        <v>995</v>
      </c>
      <c r="D426" s="7" t="s">
        <v>14</v>
      </c>
      <c r="E426" s="7" t="s">
        <v>22</v>
      </c>
      <c r="F426" s="6">
        <v>1</v>
      </c>
      <c r="G426" s="5">
        <v>281.35000000000002</v>
      </c>
      <c r="H426" s="4">
        <f t="shared" si="14"/>
        <v>281.35000000000002</v>
      </c>
    </row>
    <row r="427" spans="1:8" ht="24.75">
      <c r="A427" s="9" t="s">
        <v>996</v>
      </c>
      <c r="B427" s="7" t="s">
        <v>997</v>
      </c>
      <c r="C427" s="8" t="s">
        <v>998</v>
      </c>
      <c r="D427" s="7" t="s">
        <v>14</v>
      </c>
      <c r="E427" s="7" t="s">
        <v>22</v>
      </c>
      <c r="F427" s="6">
        <v>3</v>
      </c>
      <c r="G427" s="5">
        <v>37.130000000000003</v>
      </c>
      <c r="H427" s="4">
        <f t="shared" si="14"/>
        <v>111.39</v>
      </c>
    </row>
    <row r="428" spans="1:8" ht="24.75">
      <c r="A428" s="9" t="s">
        <v>999</v>
      </c>
      <c r="B428" s="7" t="s">
        <v>1000</v>
      </c>
      <c r="C428" s="8" t="s">
        <v>1001</v>
      </c>
      <c r="D428" s="7" t="s">
        <v>14</v>
      </c>
      <c r="E428" s="7" t="s">
        <v>22</v>
      </c>
      <c r="F428" s="6">
        <v>2</v>
      </c>
      <c r="G428" s="5">
        <v>86.49</v>
      </c>
      <c r="H428" s="4">
        <f t="shared" si="14"/>
        <v>172.98</v>
      </c>
    </row>
    <row r="429" spans="1:8" ht="24.75">
      <c r="A429" s="9" t="s">
        <v>1002</v>
      </c>
      <c r="B429" s="7" t="s">
        <v>1003</v>
      </c>
      <c r="C429" s="8" t="s">
        <v>1004</v>
      </c>
      <c r="D429" s="7" t="s">
        <v>14</v>
      </c>
      <c r="E429" s="7" t="s">
        <v>22</v>
      </c>
      <c r="F429" s="6">
        <v>19</v>
      </c>
      <c r="G429" s="5">
        <v>95.09</v>
      </c>
      <c r="H429" s="4">
        <f t="shared" si="14"/>
        <v>1806.71</v>
      </c>
    </row>
    <row r="430" spans="1:8" ht="24.75">
      <c r="A430" s="9" t="s">
        <v>1005</v>
      </c>
      <c r="B430" s="7" t="s">
        <v>1006</v>
      </c>
      <c r="C430" s="8" t="s">
        <v>1007</v>
      </c>
      <c r="D430" s="7" t="s">
        <v>26</v>
      </c>
      <c r="E430" s="7" t="s">
        <v>22</v>
      </c>
      <c r="F430" s="6">
        <v>82</v>
      </c>
      <c r="G430" s="5">
        <v>189.45</v>
      </c>
      <c r="H430" s="4">
        <f t="shared" si="14"/>
        <v>15534.9</v>
      </c>
    </row>
    <row r="431" spans="1:8">
      <c r="A431" s="10" t="s">
        <v>1008</v>
      </c>
      <c r="B431" s="45" t="s">
        <v>1009</v>
      </c>
      <c r="C431" s="45"/>
      <c r="D431" s="45"/>
      <c r="E431" s="45"/>
      <c r="F431" s="45"/>
      <c r="G431" s="45"/>
      <c r="H431" s="2">
        <f>SUM(H432:H434)</f>
        <v>30155.45</v>
      </c>
    </row>
    <row r="432" spans="1:8" ht="24.75">
      <c r="A432" s="9" t="s">
        <v>1010</v>
      </c>
      <c r="B432" s="7" t="s">
        <v>1011</v>
      </c>
      <c r="C432" s="8" t="s">
        <v>1012</v>
      </c>
      <c r="D432" s="7" t="s">
        <v>14</v>
      </c>
      <c r="E432" s="7" t="s">
        <v>22</v>
      </c>
      <c r="F432" s="6">
        <v>19</v>
      </c>
      <c r="G432" s="5">
        <v>625.04999999999995</v>
      </c>
      <c r="H432" s="4">
        <f t="shared" si="14"/>
        <v>11875.95</v>
      </c>
    </row>
    <row r="433" spans="1:8" ht="24.75">
      <c r="A433" s="9" t="s">
        <v>1013</v>
      </c>
      <c r="B433" s="7" t="s">
        <v>1014</v>
      </c>
      <c r="C433" s="8" t="s">
        <v>1015</v>
      </c>
      <c r="D433" s="7" t="s">
        <v>14</v>
      </c>
      <c r="E433" s="7" t="s">
        <v>22</v>
      </c>
      <c r="F433" s="6">
        <v>10</v>
      </c>
      <c r="G433" s="5">
        <v>481.9</v>
      </c>
      <c r="H433" s="4">
        <f t="shared" si="14"/>
        <v>4819</v>
      </c>
    </row>
    <row r="434" spans="1:8">
      <c r="A434" s="9" t="s">
        <v>1016</v>
      </c>
      <c r="B434" s="7" t="s">
        <v>1017</v>
      </c>
      <c r="C434" s="8" t="s">
        <v>1018</v>
      </c>
      <c r="D434" s="7" t="s">
        <v>26</v>
      </c>
      <c r="E434" s="7" t="s">
        <v>15</v>
      </c>
      <c r="F434" s="6">
        <v>12.55</v>
      </c>
      <c r="G434" s="5">
        <v>1072.55</v>
      </c>
      <c r="H434" s="4">
        <f t="shared" si="14"/>
        <v>13460.5</v>
      </c>
    </row>
    <row r="435" spans="1:8">
      <c r="A435" s="10" t="s">
        <v>1019</v>
      </c>
      <c r="B435" s="45" t="s">
        <v>1020</v>
      </c>
      <c r="C435" s="45"/>
      <c r="D435" s="45"/>
      <c r="E435" s="45"/>
      <c r="F435" s="45"/>
      <c r="G435" s="45"/>
      <c r="H435" s="2">
        <f>H436+H463+H467</f>
        <v>111229.63</v>
      </c>
    </row>
    <row r="436" spans="1:8">
      <c r="A436" s="10" t="s">
        <v>1021</v>
      </c>
      <c r="B436" s="45" t="s">
        <v>1022</v>
      </c>
      <c r="C436" s="45"/>
      <c r="D436" s="45"/>
      <c r="E436" s="45"/>
      <c r="F436" s="45"/>
      <c r="G436" s="45"/>
      <c r="H436" s="2">
        <f>SUM(H437:H462)</f>
        <v>50197.600000000006</v>
      </c>
    </row>
    <row r="437" spans="1:8" ht="24.75">
      <c r="A437" s="9" t="s">
        <v>1023</v>
      </c>
      <c r="B437" s="7" t="s">
        <v>1024</v>
      </c>
      <c r="C437" s="8" t="s">
        <v>1025</v>
      </c>
      <c r="D437" s="7" t="s">
        <v>14</v>
      </c>
      <c r="E437" s="7" t="s">
        <v>30</v>
      </c>
      <c r="F437" s="6">
        <v>142.6</v>
      </c>
      <c r="G437" s="5">
        <v>26.79</v>
      </c>
      <c r="H437" s="4">
        <f t="shared" ref="H437:H500" si="15">ROUND(G437*F437,2)</f>
        <v>3820.25</v>
      </c>
    </row>
    <row r="438" spans="1:8" ht="24.75">
      <c r="A438" s="9" t="s">
        <v>1026</v>
      </c>
      <c r="B438" s="7" t="s">
        <v>1027</v>
      </c>
      <c r="C438" s="8" t="s">
        <v>1028</v>
      </c>
      <c r="D438" s="7" t="s">
        <v>14</v>
      </c>
      <c r="E438" s="7" t="s">
        <v>30</v>
      </c>
      <c r="F438" s="6">
        <v>171.2</v>
      </c>
      <c r="G438" s="5">
        <v>33.340000000000003</v>
      </c>
      <c r="H438" s="4">
        <f t="shared" si="15"/>
        <v>5707.81</v>
      </c>
    </row>
    <row r="439" spans="1:8" ht="24.75">
      <c r="A439" s="9" t="s">
        <v>1029</v>
      </c>
      <c r="B439" s="7" t="s">
        <v>1030</v>
      </c>
      <c r="C439" s="8" t="s">
        <v>1031</v>
      </c>
      <c r="D439" s="7" t="s">
        <v>14</v>
      </c>
      <c r="E439" s="7" t="s">
        <v>30</v>
      </c>
      <c r="F439" s="6">
        <v>45.5</v>
      </c>
      <c r="G439" s="5">
        <v>41.37</v>
      </c>
      <c r="H439" s="4">
        <f t="shared" si="15"/>
        <v>1882.34</v>
      </c>
    </row>
    <row r="440" spans="1:8" ht="24.75">
      <c r="A440" s="9" t="s">
        <v>1032</v>
      </c>
      <c r="B440" s="7" t="s">
        <v>1033</v>
      </c>
      <c r="C440" s="8" t="s">
        <v>1034</v>
      </c>
      <c r="D440" s="7" t="s">
        <v>14</v>
      </c>
      <c r="E440" s="7" t="s">
        <v>30</v>
      </c>
      <c r="F440" s="6">
        <v>349.1</v>
      </c>
      <c r="G440" s="5">
        <v>46.44</v>
      </c>
      <c r="H440" s="4">
        <f t="shared" si="15"/>
        <v>16212.2</v>
      </c>
    </row>
    <row r="441" spans="1:8" ht="24.75">
      <c r="A441" s="9" t="s">
        <v>1035</v>
      </c>
      <c r="B441" s="7" t="s">
        <v>1036</v>
      </c>
      <c r="C441" s="8" t="s">
        <v>1037</v>
      </c>
      <c r="D441" s="7" t="s">
        <v>14</v>
      </c>
      <c r="E441" s="7" t="s">
        <v>30</v>
      </c>
      <c r="F441" s="6">
        <v>24.6</v>
      </c>
      <c r="G441" s="5">
        <v>65.319999999999993</v>
      </c>
      <c r="H441" s="4">
        <f t="shared" si="15"/>
        <v>1606.87</v>
      </c>
    </row>
    <row r="442" spans="1:8" ht="24.75">
      <c r="A442" s="9" t="s">
        <v>1038</v>
      </c>
      <c r="B442" s="7" t="s">
        <v>1039</v>
      </c>
      <c r="C442" s="8" t="s">
        <v>1040</v>
      </c>
      <c r="D442" s="7" t="s">
        <v>14</v>
      </c>
      <c r="E442" s="7" t="s">
        <v>22</v>
      </c>
      <c r="F442" s="6">
        <v>60</v>
      </c>
      <c r="G442" s="5">
        <v>12.97</v>
      </c>
      <c r="H442" s="4">
        <f t="shared" si="15"/>
        <v>778.2</v>
      </c>
    </row>
    <row r="443" spans="1:8" ht="24.75">
      <c r="A443" s="9" t="s">
        <v>1041</v>
      </c>
      <c r="B443" s="7" t="s">
        <v>1042</v>
      </c>
      <c r="C443" s="8" t="s">
        <v>1043</v>
      </c>
      <c r="D443" s="7" t="s">
        <v>14</v>
      </c>
      <c r="E443" s="7" t="s">
        <v>22</v>
      </c>
      <c r="F443" s="6">
        <v>48</v>
      </c>
      <c r="G443" s="5">
        <v>17.79</v>
      </c>
      <c r="H443" s="4">
        <f t="shared" si="15"/>
        <v>853.92</v>
      </c>
    </row>
    <row r="444" spans="1:8" ht="24.75">
      <c r="A444" s="9" t="s">
        <v>1044</v>
      </c>
      <c r="B444" s="7" t="s">
        <v>1045</v>
      </c>
      <c r="C444" s="8" t="s">
        <v>1046</v>
      </c>
      <c r="D444" s="7" t="s">
        <v>14</v>
      </c>
      <c r="E444" s="7" t="s">
        <v>22</v>
      </c>
      <c r="F444" s="6">
        <v>8</v>
      </c>
      <c r="G444" s="5">
        <v>26.29</v>
      </c>
      <c r="H444" s="4">
        <f t="shared" si="15"/>
        <v>210.32</v>
      </c>
    </row>
    <row r="445" spans="1:8" ht="24.75">
      <c r="A445" s="9" t="s">
        <v>1047</v>
      </c>
      <c r="B445" s="7" t="s">
        <v>1048</v>
      </c>
      <c r="C445" s="8" t="s">
        <v>1049</v>
      </c>
      <c r="D445" s="7" t="s">
        <v>14</v>
      </c>
      <c r="E445" s="7" t="s">
        <v>22</v>
      </c>
      <c r="F445" s="6">
        <v>16</v>
      </c>
      <c r="G445" s="5">
        <v>31.61</v>
      </c>
      <c r="H445" s="4">
        <f t="shared" si="15"/>
        <v>505.76</v>
      </c>
    </row>
    <row r="446" spans="1:8" ht="24.75">
      <c r="A446" s="9" t="s">
        <v>1050</v>
      </c>
      <c r="B446" s="7" t="s">
        <v>1051</v>
      </c>
      <c r="C446" s="8" t="s">
        <v>1052</v>
      </c>
      <c r="D446" s="7" t="s">
        <v>14</v>
      </c>
      <c r="E446" s="7" t="s">
        <v>22</v>
      </c>
      <c r="F446" s="6">
        <v>6</v>
      </c>
      <c r="G446" s="5">
        <v>12.72</v>
      </c>
      <c r="H446" s="4">
        <f t="shared" si="15"/>
        <v>76.319999999999993</v>
      </c>
    </row>
    <row r="447" spans="1:8" ht="24.75">
      <c r="A447" s="9" t="s">
        <v>1053</v>
      </c>
      <c r="B447" s="7" t="s">
        <v>1054</v>
      </c>
      <c r="C447" s="8" t="s">
        <v>1055</v>
      </c>
      <c r="D447" s="7" t="s">
        <v>14</v>
      </c>
      <c r="E447" s="7" t="s">
        <v>22</v>
      </c>
      <c r="F447" s="6">
        <v>28</v>
      </c>
      <c r="G447" s="5">
        <v>16.989999999999998</v>
      </c>
      <c r="H447" s="4">
        <f t="shared" si="15"/>
        <v>475.72</v>
      </c>
    </row>
    <row r="448" spans="1:8" ht="24.75">
      <c r="A448" s="9" t="s">
        <v>1056</v>
      </c>
      <c r="B448" s="7" t="s">
        <v>1057</v>
      </c>
      <c r="C448" s="8" t="s">
        <v>1058</v>
      </c>
      <c r="D448" s="7" t="s">
        <v>14</v>
      </c>
      <c r="E448" s="7" t="s">
        <v>22</v>
      </c>
      <c r="F448" s="6">
        <v>42</v>
      </c>
      <c r="G448" s="5">
        <v>30.7</v>
      </c>
      <c r="H448" s="4">
        <f t="shared" si="15"/>
        <v>1289.4000000000001</v>
      </c>
    </row>
    <row r="449" spans="1:8" ht="24.75">
      <c r="A449" s="9" t="s">
        <v>1059</v>
      </c>
      <c r="B449" s="7" t="s">
        <v>1060</v>
      </c>
      <c r="C449" s="8" t="s">
        <v>1061</v>
      </c>
      <c r="D449" s="7" t="s">
        <v>26</v>
      </c>
      <c r="E449" s="7" t="s">
        <v>22</v>
      </c>
      <c r="F449" s="6">
        <v>17</v>
      </c>
      <c r="G449" s="5">
        <v>58.71</v>
      </c>
      <c r="H449" s="4">
        <f t="shared" si="15"/>
        <v>998.07</v>
      </c>
    </row>
    <row r="450" spans="1:8" ht="24.75">
      <c r="A450" s="9" t="s">
        <v>1062</v>
      </c>
      <c r="B450" s="7" t="s">
        <v>1063</v>
      </c>
      <c r="C450" s="8" t="s">
        <v>1064</v>
      </c>
      <c r="D450" s="7" t="s">
        <v>14</v>
      </c>
      <c r="E450" s="7" t="s">
        <v>22</v>
      </c>
      <c r="F450" s="6">
        <v>10</v>
      </c>
      <c r="G450" s="5">
        <v>58.69</v>
      </c>
      <c r="H450" s="4">
        <f t="shared" si="15"/>
        <v>586.9</v>
      </c>
    </row>
    <row r="451" spans="1:8" ht="24.75">
      <c r="A451" s="9" t="s">
        <v>1065</v>
      </c>
      <c r="B451" s="7" t="s">
        <v>1066</v>
      </c>
      <c r="C451" s="8" t="s">
        <v>1067</v>
      </c>
      <c r="D451" s="7" t="s">
        <v>14</v>
      </c>
      <c r="E451" s="7" t="s">
        <v>22</v>
      </c>
      <c r="F451" s="6">
        <v>7</v>
      </c>
      <c r="G451" s="5">
        <v>20.63</v>
      </c>
      <c r="H451" s="4">
        <f t="shared" si="15"/>
        <v>144.41</v>
      </c>
    </row>
    <row r="452" spans="1:8" ht="24.75">
      <c r="A452" s="9" t="s">
        <v>1068</v>
      </c>
      <c r="B452" s="7" t="s">
        <v>1069</v>
      </c>
      <c r="C452" s="8" t="s">
        <v>1070</v>
      </c>
      <c r="D452" s="7" t="s">
        <v>26</v>
      </c>
      <c r="E452" s="7" t="s">
        <v>22</v>
      </c>
      <c r="F452" s="6">
        <v>12</v>
      </c>
      <c r="G452" s="5">
        <v>45.05</v>
      </c>
      <c r="H452" s="4">
        <f t="shared" si="15"/>
        <v>540.6</v>
      </c>
    </row>
    <row r="453" spans="1:8" ht="33">
      <c r="A453" s="9" t="s">
        <v>1071</v>
      </c>
      <c r="B453" s="7" t="s">
        <v>1072</v>
      </c>
      <c r="C453" s="8" t="s">
        <v>1073</v>
      </c>
      <c r="D453" s="7" t="s">
        <v>14</v>
      </c>
      <c r="E453" s="7" t="s">
        <v>22</v>
      </c>
      <c r="F453" s="6">
        <v>6</v>
      </c>
      <c r="G453" s="5">
        <v>12.49</v>
      </c>
      <c r="H453" s="4">
        <f t="shared" si="15"/>
        <v>74.94</v>
      </c>
    </row>
    <row r="454" spans="1:8" ht="33">
      <c r="A454" s="9" t="s">
        <v>1074</v>
      </c>
      <c r="B454" s="7" t="s">
        <v>1075</v>
      </c>
      <c r="C454" s="8" t="s">
        <v>1076</v>
      </c>
      <c r="D454" s="7" t="s">
        <v>14</v>
      </c>
      <c r="E454" s="7" t="s">
        <v>22</v>
      </c>
      <c r="F454" s="6">
        <v>67</v>
      </c>
      <c r="G454" s="5">
        <v>15.89</v>
      </c>
      <c r="H454" s="4">
        <f t="shared" si="15"/>
        <v>1064.6300000000001</v>
      </c>
    </row>
    <row r="455" spans="1:8" ht="24.75">
      <c r="A455" s="9" t="s">
        <v>1077</v>
      </c>
      <c r="B455" s="7" t="s">
        <v>1051</v>
      </c>
      <c r="C455" s="8" t="s">
        <v>1052</v>
      </c>
      <c r="D455" s="7" t="s">
        <v>14</v>
      </c>
      <c r="E455" s="7" t="s">
        <v>22</v>
      </c>
      <c r="F455" s="6">
        <v>59</v>
      </c>
      <c r="G455" s="5">
        <v>12.72</v>
      </c>
      <c r="H455" s="4">
        <f t="shared" si="15"/>
        <v>750.48</v>
      </c>
    </row>
    <row r="456" spans="1:8" ht="24.75">
      <c r="A456" s="9" t="s">
        <v>1078</v>
      </c>
      <c r="B456" s="7" t="s">
        <v>1079</v>
      </c>
      <c r="C456" s="8" t="s">
        <v>1080</v>
      </c>
      <c r="D456" s="7" t="s">
        <v>14</v>
      </c>
      <c r="E456" s="7" t="s">
        <v>22</v>
      </c>
      <c r="F456" s="6">
        <v>2</v>
      </c>
      <c r="G456" s="5">
        <v>33.5</v>
      </c>
      <c r="H456" s="4">
        <f t="shared" si="15"/>
        <v>67</v>
      </c>
    </row>
    <row r="457" spans="1:8" ht="24.75">
      <c r="A457" s="9" t="s">
        <v>1081</v>
      </c>
      <c r="B457" s="7" t="s">
        <v>1082</v>
      </c>
      <c r="C457" s="8" t="s">
        <v>1083</v>
      </c>
      <c r="D457" s="7" t="s">
        <v>14</v>
      </c>
      <c r="E457" s="7" t="s">
        <v>22</v>
      </c>
      <c r="F457" s="6">
        <v>7</v>
      </c>
      <c r="G457" s="5">
        <v>19.91</v>
      </c>
      <c r="H457" s="4">
        <f t="shared" si="15"/>
        <v>139.37</v>
      </c>
    </row>
    <row r="458" spans="1:8" ht="24.75">
      <c r="A458" s="9" t="s">
        <v>1084</v>
      </c>
      <c r="B458" s="7" t="s">
        <v>1085</v>
      </c>
      <c r="C458" s="8" t="s">
        <v>1086</v>
      </c>
      <c r="D458" s="7" t="s">
        <v>14</v>
      </c>
      <c r="E458" s="7" t="s">
        <v>22</v>
      </c>
      <c r="F458" s="6">
        <v>19</v>
      </c>
      <c r="G458" s="5">
        <v>55.49</v>
      </c>
      <c r="H458" s="4">
        <f t="shared" si="15"/>
        <v>1054.31</v>
      </c>
    </row>
    <row r="459" spans="1:8" ht="33">
      <c r="A459" s="9" t="s">
        <v>1087</v>
      </c>
      <c r="B459" s="7" t="s">
        <v>1088</v>
      </c>
      <c r="C459" s="8" t="s">
        <v>1089</v>
      </c>
      <c r="D459" s="7" t="s">
        <v>14</v>
      </c>
      <c r="E459" s="7" t="s">
        <v>22</v>
      </c>
      <c r="F459" s="6">
        <v>29</v>
      </c>
      <c r="G459" s="5">
        <v>77.27</v>
      </c>
      <c r="H459" s="4">
        <f t="shared" si="15"/>
        <v>2240.83</v>
      </c>
    </row>
    <row r="460" spans="1:8">
      <c r="A460" s="9" t="s">
        <v>1090</v>
      </c>
      <c r="B460" s="7" t="s">
        <v>1091</v>
      </c>
      <c r="C460" s="8" t="s">
        <v>1092</v>
      </c>
      <c r="D460" s="7" t="s">
        <v>26</v>
      </c>
      <c r="E460" s="7" t="s">
        <v>22</v>
      </c>
      <c r="F460" s="6">
        <v>2</v>
      </c>
      <c r="G460" s="5">
        <v>43.56</v>
      </c>
      <c r="H460" s="4">
        <f t="shared" si="15"/>
        <v>87.12</v>
      </c>
    </row>
    <row r="461" spans="1:8" ht="24.75">
      <c r="A461" s="9" t="s">
        <v>1093</v>
      </c>
      <c r="B461" s="7" t="s">
        <v>1011</v>
      </c>
      <c r="C461" s="8" t="s">
        <v>1012</v>
      </c>
      <c r="D461" s="7" t="s">
        <v>14</v>
      </c>
      <c r="E461" s="7" t="s">
        <v>22</v>
      </c>
      <c r="F461" s="6">
        <v>9</v>
      </c>
      <c r="G461" s="5">
        <v>625.04999999999995</v>
      </c>
      <c r="H461" s="4">
        <f t="shared" si="15"/>
        <v>5625.45</v>
      </c>
    </row>
    <row r="462" spans="1:8" ht="24.75">
      <c r="A462" s="9" t="s">
        <v>1094</v>
      </c>
      <c r="B462" s="7" t="s">
        <v>1095</v>
      </c>
      <c r="C462" s="8" t="s">
        <v>1096</v>
      </c>
      <c r="D462" s="7" t="s">
        <v>14</v>
      </c>
      <c r="E462" s="7" t="s">
        <v>22</v>
      </c>
      <c r="F462" s="6">
        <v>7</v>
      </c>
      <c r="G462" s="5">
        <v>486.34</v>
      </c>
      <c r="H462" s="4">
        <f t="shared" si="15"/>
        <v>3404.38</v>
      </c>
    </row>
    <row r="463" spans="1:8">
      <c r="A463" s="10" t="s">
        <v>1097</v>
      </c>
      <c r="B463" s="45" t="s">
        <v>1098</v>
      </c>
      <c r="C463" s="45"/>
      <c r="D463" s="45"/>
      <c r="E463" s="45"/>
      <c r="F463" s="45"/>
      <c r="G463" s="45"/>
      <c r="H463" s="2">
        <f>SUM(H464:H466)</f>
        <v>34969.270000000004</v>
      </c>
    </row>
    <row r="464" spans="1:8" ht="24.75">
      <c r="A464" s="9" t="s">
        <v>1099</v>
      </c>
      <c r="B464" s="7" t="s">
        <v>1100</v>
      </c>
      <c r="C464" s="8" t="s">
        <v>1101</v>
      </c>
      <c r="D464" s="7" t="s">
        <v>14</v>
      </c>
      <c r="E464" s="7" t="s">
        <v>22</v>
      </c>
      <c r="F464" s="6">
        <v>1</v>
      </c>
      <c r="G464" s="5">
        <v>11927.69</v>
      </c>
      <c r="H464" s="4">
        <f t="shared" si="15"/>
        <v>11927.69</v>
      </c>
    </row>
    <row r="465" spans="1:8" ht="24.75">
      <c r="A465" s="9" t="s">
        <v>1102</v>
      </c>
      <c r="B465" s="7" t="s">
        <v>1103</v>
      </c>
      <c r="C465" s="8" t="s">
        <v>1104</v>
      </c>
      <c r="D465" s="7" t="s">
        <v>14</v>
      </c>
      <c r="E465" s="7" t="s">
        <v>22</v>
      </c>
      <c r="F465" s="6">
        <v>2</v>
      </c>
      <c r="G465" s="5">
        <v>7304.97</v>
      </c>
      <c r="H465" s="4">
        <f t="shared" si="15"/>
        <v>14609.94</v>
      </c>
    </row>
    <row r="466" spans="1:8" ht="24.75">
      <c r="A466" s="9" t="s">
        <v>1105</v>
      </c>
      <c r="B466" s="7" t="s">
        <v>1106</v>
      </c>
      <c r="C466" s="8" t="s">
        <v>1107</v>
      </c>
      <c r="D466" s="7" t="s">
        <v>14</v>
      </c>
      <c r="E466" s="7" t="s">
        <v>22</v>
      </c>
      <c r="F466" s="6">
        <v>1</v>
      </c>
      <c r="G466" s="5">
        <v>8431.64</v>
      </c>
      <c r="H466" s="4">
        <f t="shared" si="15"/>
        <v>8431.64</v>
      </c>
    </row>
    <row r="467" spans="1:8">
      <c r="A467" s="10" t="s">
        <v>1108</v>
      </c>
      <c r="B467" s="45" t="s">
        <v>1109</v>
      </c>
      <c r="C467" s="45"/>
      <c r="D467" s="45"/>
      <c r="E467" s="45"/>
      <c r="F467" s="45"/>
      <c r="G467" s="45"/>
      <c r="H467" s="2">
        <f>SUM(H468:H484)</f>
        <v>26062.760000000002</v>
      </c>
    </row>
    <row r="468" spans="1:8" ht="24.75">
      <c r="A468" s="9" t="s">
        <v>1110</v>
      </c>
      <c r="B468" s="7" t="s">
        <v>1027</v>
      </c>
      <c r="C468" s="8" t="s">
        <v>1028</v>
      </c>
      <c r="D468" s="7" t="s">
        <v>14</v>
      </c>
      <c r="E468" s="7" t="s">
        <v>30</v>
      </c>
      <c r="F468" s="6">
        <v>245.8</v>
      </c>
      <c r="G468" s="5">
        <v>33.340000000000003</v>
      </c>
      <c r="H468" s="4">
        <f t="shared" si="15"/>
        <v>8194.9699999999993</v>
      </c>
    </row>
    <row r="469" spans="1:8" ht="16.5">
      <c r="A469" s="9" t="s">
        <v>1111</v>
      </c>
      <c r="B469" s="7" t="s">
        <v>1112</v>
      </c>
      <c r="C469" s="8" t="s">
        <v>1113</v>
      </c>
      <c r="D469" s="7" t="s">
        <v>14</v>
      </c>
      <c r="E469" s="7" t="s">
        <v>30</v>
      </c>
      <c r="F469" s="6">
        <v>83.8</v>
      </c>
      <c r="G469" s="5">
        <v>45.61</v>
      </c>
      <c r="H469" s="4">
        <f t="shared" si="15"/>
        <v>3822.12</v>
      </c>
    </row>
    <row r="470" spans="1:8" ht="24.75">
      <c r="A470" s="9" t="s">
        <v>1114</v>
      </c>
      <c r="B470" s="7" t="s">
        <v>1042</v>
      </c>
      <c r="C470" s="8" t="s">
        <v>1043</v>
      </c>
      <c r="D470" s="7" t="s">
        <v>14</v>
      </c>
      <c r="E470" s="7" t="s">
        <v>22</v>
      </c>
      <c r="F470" s="6">
        <v>22</v>
      </c>
      <c r="G470" s="5">
        <v>17.79</v>
      </c>
      <c r="H470" s="4">
        <f t="shared" si="15"/>
        <v>391.38</v>
      </c>
    </row>
    <row r="471" spans="1:8" ht="24.75">
      <c r="A471" s="9" t="s">
        <v>1115</v>
      </c>
      <c r="B471" s="7" t="s">
        <v>1045</v>
      </c>
      <c r="C471" s="8" t="s">
        <v>1046</v>
      </c>
      <c r="D471" s="7" t="s">
        <v>14</v>
      </c>
      <c r="E471" s="7" t="s">
        <v>22</v>
      </c>
      <c r="F471" s="6">
        <v>6</v>
      </c>
      <c r="G471" s="5">
        <v>26.29</v>
      </c>
      <c r="H471" s="4">
        <f t="shared" si="15"/>
        <v>157.74</v>
      </c>
    </row>
    <row r="472" spans="1:8" ht="24.75">
      <c r="A472" s="9" t="s">
        <v>1116</v>
      </c>
      <c r="B472" s="7" t="s">
        <v>1054</v>
      </c>
      <c r="C472" s="8" t="s">
        <v>1055</v>
      </c>
      <c r="D472" s="7" t="s">
        <v>14</v>
      </c>
      <c r="E472" s="7" t="s">
        <v>22</v>
      </c>
      <c r="F472" s="6">
        <v>132</v>
      </c>
      <c r="G472" s="5">
        <v>16.989999999999998</v>
      </c>
      <c r="H472" s="4">
        <f t="shared" si="15"/>
        <v>2242.6799999999998</v>
      </c>
    </row>
    <row r="473" spans="1:8" ht="24.75">
      <c r="A473" s="9" t="s">
        <v>1117</v>
      </c>
      <c r="B473" s="7" t="s">
        <v>1118</v>
      </c>
      <c r="C473" s="8" t="s">
        <v>1119</v>
      </c>
      <c r="D473" s="7" t="s">
        <v>14</v>
      </c>
      <c r="E473" s="7" t="s">
        <v>22</v>
      </c>
      <c r="F473" s="6">
        <v>20</v>
      </c>
      <c r="G473" s="5">
        <v>25.23</v>
      </c>
      <c r="H473" s="4">
        <f t="shared" si="15"/>
        <v>504.6</v>
      </c>
    </row>
    <row r="474" spans="1:8" ht="24.75">
      <c r="A474" s="9" t="s">
        <v>1120</v>
      </c>
      <c r="B474" s="7" t="s">
        <v>1121</v>
      </c>
      <c r="C474" s="8" t="s">
        <v>1122</v>
      </c>
      <c r="D474" s="7" t="s">
        <v>26</v>
      </c>
      <c r="E474" s="7" t="s">
        <v>22</v>
      </c>
      <c r="F474" s="6">
        <v>3</v>
      </c>
      <c r="G474" s="5">
        <v>36.520000000000003</v>
      </c>
      <c r="H474" s="4">
        <f t="shared" si="15"/>
        <v>109.56</v>
      </c>
    </row>
    <row r="475" spans="1:8" ht="24.75">
      <c r="A475" s="9" t="s">
        <v>1123</v>
      </c>
      <c r="B475" s="7" t="s">
        <v>1124</v>
      </c>
      <c r="C475" s="8" t="s">
        <v>1125</v>
      </c>
      <c r="D475" s="7" t="s">
        <v>26</v>
      </c>
      <c r="E475" s="7" t="s">
        <v>22</v>
      </c>
      <c r="F475" s="6">
        <v>2</v>
      </c>
      <c r="G475" s="5">
        <v>66.290000000000006</v>
      </c>
      <c r="H475" s="4">
        <f t="shared" si="15"/>
        <v>132.58000000000001</v>
      </c>
    </row>
    <row r="476" spans="1:8" ht="24.75">
      <c r="A476" s="9" t="s">
        <v>1126</v>
      </c>
      <c r="B476" s="7" t="s">
        <v>1127</v>
      </c>
      <c r="C476" s="8" t="s">
        <v>1128</v>
      </c>
      <c r="D476" s="7" t="s">
        <v>14</v>
      </c>
      <c r="E476" s="7" t="s">
        <v>22</v>
      </c>
      <c r="F476" s="6">
        <v>1</v>
      </c>
      <c r="G476" s="5">
        <v>66.28</v>
      </c>
      <c r="H476" s="4">
        <f t="shared" si="15"/>
        <v>66.28</v>
      </c>
    </row>
    <row r="477" spans="1:8" ht="24.75">
      <c r="A477" s="9" t="s">
        <v>1129</v>
      </c>
      <c r="B477" s="7" t="s">
        <v>1130</v>
      </c>
      <c r="C477" s="8" t="s">
        <v>1131</v>
      </c>
      <c r="D477" s="7" t="s">
        <v>14</v>
      </c>
      <c r="E477" s="7" t="s">
        <v>22</v>
      </c>
      <c r="F477" s="6">
        <v>3</v>
      </c>
      <c r="G477" s="5">
        <v>18.170000000000002</v>
      </c>
      <c r="H477" s="4">
        <f t="shared" si="15"/>
        <v>54.51</v>
      </c>
    </row>
    <row r="478" spans="1:8" ht="24.75">
      <c r="A478" s="9" t="s">
        <v>1132</v>
      </c>
      <c r="B478" s="7" t="s">
        <v>1082</v>
      </c>
      <c r="C478" s="8" t="s">
        <v>1083</v>
      </c>
      <c r="D478" s="7" t="s">
        <v>14</v>
      </c>
      <c r="E478" s="7" t="s">
        <v>22</v>
      </c>
      <c r="F478" s="6">
        <v>14</v>
      </c>
      <c r="G478" s="5">
        <v>19.91</v>
      </c>
      <c r="H478" s="4">
        <f t="shared" si="15"/>
        <v>278.74</v>
      </c>
    </row>
    <row r="479" spans="1:8" ht="33">
      <c r="A479" s="9" t="s">
        <v>1133</v>
      </c>
      <c r="B479" s="7" t="s">
        <v>1134</v>
      </c>
      <c r="C479" s="8" t="s">
        <v>1135</v>
      </c>
      <c r="D479" s="7" t="s">
        <v>14</v>
      </c>
      <c r="E479" s="7" t="s">
        <v>22</v>
      </c>
      <c r="F479" s="6">
        <v>4</v>
      </c>
      <c r="G479" s="5">
        <v>12.19</v>
      </c>
      <c r="H479" s="4">
        <f t="shared" si="15"/>
        <v>48.76</v>
      </c>
    </row>
    <row r="480" spans="1:8" ht="33">
      <c r="A480" s="9" t="s">
        <v>1136</v>
      </c>
      <c r="B480" s="7" t="s">
        <v>1137</v>
      </c>
      <c r="C480" s="8" t="s">
        <v>1138</v>
      </c>
      <c r="D480" s="7" t="s">
        <v>14</v>
      </c>
      <c r="E480" s="7" t="s">
        <v>22</v>
      </c>
      <c r="F480" s="6">
        <v>8</v>
      </c>
      <c r="G480" s="5">
        <v>25.45</v>
      </c>
      <c r="H480" s="4">
        <f t="shared" si="15"/>
        <v>203.6</v>
      </c>
    </row>
    <row r="481" spans="1:8" ht="24.75">
      <c r="A481" s="9" t="s">
        <v>1139</v>
      </c>
      <c r="B481" s="7" t="s">
        <v>1140</v>
      </c>
      <c r="C481" s="8" t="s">
        <v>1141</v>
      </c>
      <c r="D481" s="7" t="s">
        <v>26</v>
      </c>
      <c r="E481" s="7" t="s">
        <v>22</v>
      </c>
      <c r="F481" s="6">
        <v>13</v>
      </c>
      <c r="G481" s="5">
        <v>91.72</v>
      </c>
      <c r="H481" s="4">
        <f t="shared" si="15"/>
        <v>1192.3599999999999</v>
      </c>
    </row>
    <row r="482" spans="1:8" ht="24.75">
      <c r="A482" s="9" t="s">
        <v>1142</v>
      </c>
      <c r="B482" s="7" t="s">
        <v>1143</v>
      </c>
      <c r="C482" s="8" t="s">
        <v>1144</v>
      </c>
      <c r="D482" s="7" t="s">
        <v>14</v>
      </c>
      <c r="E482" s="7" t="s">
        <v>22</v>
      </c>
      <c r="F482" s="6">
        <v>86</v>
      </c>
      <c r="G482" s="5">
        <v>91.71</v>
      </c>
      <c r="H482" s="4">
        <f t="shared" si="15"/>
        <v>7887.06</v>
      </c>
    </row>
    <row r="483" spans="1:8" ht="24.75">
      <c r="A483" s="9" t="s">
        <v>1145</v>
      </c>
      <c r="B483" s="7" t="s">
        <v>1146</v>
      </c>
      <c r="C483" s="8" t="s">
        <v>1147</v>
      </c>
      <c r="D483" s="7" t="s">
        <v>14</v>
      </c>
      <c r="E483" s="7" t="s">
        <v>22</v>
      </c>
      <c r="F483" s="6">
        <v>18</v>
      </c>
      <c r="G483" s="5">
        <v>27.19</v>
      </c>
      <c r="H483" s="4">
        <f t="shared" si="15"/>
        <v>489.42</v>
      </c>
    </row>
    <row r="484" spans="1:8" ht="24.75">
      <c r="A484" s="9" t="s">
        <v>1148</v>
      </c>
      <c r="B484" s="7" t="s">
        <v>1149</v>
      </c>
      <c r="C484" s="8" t="s">
        <v>1150</v>
      </c>
      <c r="D484" s="7" t="s">
        <v>14</v>
      </c>
      <c r="E484" s="7" t="s">
        <v>22</v>
      </c>
      <c r="F484" s="6">
        <v>5</v>
      </c>
      <c r="G484" s="5">
        <v>57.28</v>
      </c>
      <c r="H484" s="4">
        <f t="shared" si="15"/>
        <v>286.39999999999998</v>
      </c>
    </row>
    <row r="485" spans="1:8">
      <c r="A485" s="10" t="s">
        <v>1151</v>
      </c>
      <c r="B485" s="45" t="s">
        <v>1152</v>
      </c>
      <c r="C485" s="45"/>
      <c r="D485" s="45"/>
      <c r="E485" s="45"/>
      <c r="F485" s="45"/>
      <c r="G485" s="45"/>
      <c r="H485" s="2">
        <f>SUM(H486:H519)</f>
        <v>77360.01999999999</v>
      </c>
    </row>
    <row r="486" spans="1:8" ht="33">
      <c r="A486" s="9" t="s">
        <v>1153</v>
      </c>
      <c r="B486" s="7" t="s">
        <v>1154</v>
      </c>
      <c r="C486" s="8" t="s">
        <v>1155</v>
      </c>
      <c r="D486" s="7" t="s">
        <v>14</v>
      </c>
      <c r="E486" s="7" t="s">
        <v>22</v>
      </c>
      <c r="F486" s="6">
        <v>22</v>
      </c>
      <c r="G486" s="5">
        <v>339.95</v>
      </c>
      <c r="H486" s="4">
        <f t="shared" si="15"/>
        <v>7478.9</v>
      </c>
    </row>
    <row r="487" spans="1:8" ht="24.75">
      <c r="A487" s="9" t="s">
        <v>1156</v>
      </c>
      <c r="B487" s="7" t="s">
        <v>1157</v>
      </c>
      <c r="C487" s="8" t="s">
        <v>1158</v>
      </c>
      <c r="D487" s="7" t="s">
        <v>26</v>
      </c>
      <c r="E487" s="7" t="s">
        <v>22</v>
      </c>
      <c r="F487" s="6">
        <v>22</v>
      </c>
      <c r="G487" s="5">
        <v>399.35</v>
      </c>
      <c r="H487" s="4">
        <f t="shared" si="15"/>
        <v>8785.7000000000007</v>
      </c>
    </row>
    <row r="488" spans="1:8" ht="16.5">
      <c r="A488" s="9" t="s">
        <v>1159</v>
      </c>
      <c r="B488" s="7" t="s">
        <v>1160</v>
      </c>
      <c r="C488" s="8" t="s">
        <v>1161</v>
      </c>
      <c r="D488" s="7" t="s">
        <v>14</v>
      </c>
      <c r="E488" s="7" t="s">
        <v>22</v>
      </c>
      <c r="F488" s="6">
        <v>22</v>
      </c>
      <c r="G488" s="5">
        <v>45.83</v>
      </c>
      <c r="H488" s="4">
        <f t="shared" si="15"/>
        <v>1008.26</v>
      </c>
    </row>
    <row r="489" spans="1:8" ht="16.5">
      <c r="A489" s="9" t="s">
        <v>1162</v>
      </c>
      <c r="B489" s="7" t="s">
        <v>1163</v>
      </c>
      <c r="C489" s="8" t="s">
        <v>1164</v>
      </c>
      <c r="D489" s="7" t="s">
        <v>14</v>
      </c>
      <c r="E489" s="7" t="s">
        <v>22</v>
      </c>
      <c r="F489" s="6">
        <v>6</v>
      </c>
      <c r="G489" s="5">
        <v>800.95</v>
      </c>
      <c r="H489" s="4">
        <f t="shared" si="15"/>
        <v>4805.7</v>
      </c>
    </row>
    <row r="490" spans="1:8" ht="16.5">
      <c r="A490" s="9" t="s">
        <v>1165</v>
      </c>
      <c r="B490" s="7" t="s">
        <v>1166</v>
      </c>
      <c r="C490" s="8" t="s">
        <v>1167</v>
      </c>
      <c r="D490" s="7" t="s">
        <v>26</v>
      </c>
      <c r="E490" s="7" t="s">
        <v>22</v>
      </c>
      <c r="F490" s="6">
        <v>6</v>
      </c>
      <c r="G490" s="5">
        <v>492.99</v>
      </c>
      <c r="H490" s="4">
        <f t="shared" si="15"/>
        <v>2957.94</v>
      </c>
    </row>
    <row r="491" spans="1:8" ht="24.75">
      <c r="A491" s="9" t="s">
        <v>1168</v>
      </c>
      <c r="B491" s="7" t="s">
        <v>1169</v>
      </c>
      <c r="C491" s="8" t="s">
        <v>1170</v>
      </c>
      <c r="D491" s="7" t="s">
        <v>14</v>
      </c>
      <c r="E491" s="7" t="s">
        <v>22</v>
      </c>
      <c r="F491" s="6">
        <v>27</v>
      </c>
      <c r="G491" s="5">
        <v>288.95999999999998</v>
      </c>
      <c r="H491" s="4">
        <f t="shared" si="15"/>
        <v>7801.92</v>
      </c>
    </row>
    <row r="492" spans="1:8" ht="16.5">
      <c r="A492" s="9" t="s">
        <v>1171</v>
      </c>
      <c r="B492" s="7" t="s">
        <v>1172</v>
      </c>
      <c r="C492" s="8" t="s">
        <v>1173</v>
      </c>
      <c r="D492" s="7" t="s">
        <v>26</v>
      </c>
      <c r="E492" s="7" t="s">
        <v>22</v>
      </c>
      <c r="F492" s="6">
        <v>3</v>
      </c>
      <c r="G492" s="5">
        <v>244.41</v>
      </c>
      <c r="H492" s="4">
        <f t="shared" si="15"/>
        <v>733.23</v>
      </c>
    </row>
    <row r="493" spans="1:8" ht="16.5">
      <c r="A493" s="9" t="s">
        <v>1174</v>
      </c>
      <c r="B493" s="7" t="s">
        <v>1175</v>
      </c>
      <c r="C493" s="8" t="s">
        <v>1176</v>
      </c>
      <c r="D493" s="7" t="s">
        <v>26</v>
      </c>
      <c r="E493" s="7" t="s">
        <v>22</v>
      </c>
      <c r="F493" s="6">
        <v>16</v>
      </c>
      <c r="G493" s="5">
        <v>244.41</v>
      </c>
      <c r="H493" s="4">
        <f t="shared" si="15"/>
        <v>3910.56</v>
      </c>
    </row>
    <row r="494" spans="1:8" ht="16.5">
      <c r="A494" s="9" t="s">
        <v>1177</v>
      </c>
      <c r="B494" s="7" t="s">
        <v>1178</v>
      </c>
      <c r="C494" s="8" t="s">
        <v>1179</v>
      </c>
      <c r="D494" s="7" t="s">
        <v>26</v>
      </c>
      <c r="E494" s="7" t="s">
        <v>22</v>
      </c>
      <c r="F494" s="6">
        <v>3</v>
      </c>
      <c r="G494" s="5">
        <v>244.41</v>
      </c>
      <c r="H494" s="4">
        <f t="shared" si="15"/>
        <v>733.23</v>
      </c>
    </row>
    <row r="495" spans="1:8" ht="24.75">
      <c r="A495" s="9" t="s">
        <v>1180</v>
      </c>
      <c r="B495" s="7" t="s">
        <v>1181</v>
      </c>
      <c r="C495" s="8" t="s">
        <v>1182</v>
      </c>
      <c r="D495" s="7" t="s">
        <v>26</v>
      </c>
      <c r="E495" s="7" t="s">
        <v>22</v>
      </c>
      <c r="F495" s="6">
        <v>4</v>
      </c>
      <c r="G495" s="5">
        <v>161.76</v>
      </c>
      <c r="H495" s="4">
        <f t="shared" si="15"/>
        <v>647.04</v>
      </c>
    </row>
    <row r="496" spans="1:8" ht="24.75">
      <c r="A496" s="9" t="s">
        <v>1183</v>
      </c>
      <c r="B496" s="7" t="s">
        <v>1184</v>
      </c>
      <c r="C496" s="8" t="s">
        <v>1185</v>
      </c>
      <c r="D496" s="7" t="s">
        <v>14</v>
      </c>
      <c r="E496" s="7" t="s">
        <v>22</v>
      </c>
      <c r="F496" s="6">
        <v>1</v>
      </c>
      <c r="G496" s="5">
        <v>161.74</v>
      </c>
      <c r="H496" s="4">
        <f t="shared" si="15"/>
        <v>161.74</v>
      </c>
    </row>
    <row r="497" spans="1:8">
      <c r="A497" s="9" t="s">
        <v>1186</v>
      </c>
      <c r="B497" s="7" t="s">
        <v>1187</v>
      </c>
      <c r="C497" s="8" t="s">
        <v>1188</v>
      </c>
      <c r="D497" s="7" t="s">
        <v>26</v>
      </c>
      <c r="E497" s="7" t="s">
        <v>22</v>
      </c>
      <c r="F497" s="6">
        <v>4</v>
      </c>
      <c r="G497" s="5">
        <v>659.06</v>
      </c>
      <c r="H497" s="4">
        <f t="shared" si="15"/>
        <v>2636.24</v>
      </c>
    </row>
    <row r="498" spans="1:8" ht="16.5">
      <c r="A498" s="9" t="s">
        <v>1189</v>
      </c>
      <c r="B498" s="7" t="s">
        <v>1190</v>
      </c>
      <c r="C498" s="8" t="s">
        <v>1191</v>
      </c>
      <c r="D498" s="7" t="s">
        <v>26</v>
      </c>
      <c r="E498" s="7" t="s">
        <v>22</v>
      </c>
      <c r="F498" s="6">
        <v>2</v>
      </c>
      <c r="G498" s="5">
        <v>815.74</v>
      </c>
      <c r="H498" s="4">
        <f t="shared" si="15"/>
        <v>1631.48</v>
      </c>
    </row>
    <row r="499" spans="1:8" ht="16.5">
      <c r="A499" s="9" t="s">
        <v>1192</v>
      </c>
      <c r="B499" s="7" t="s">
        <v>1193</v>
      </c>
      <c r="C499" s="8" t="s">
        <v>1194</v>
      </c>
      <c r="D499" s="7" t="s">
        <v>14</v>
      </c>
      <c r="E499" s="7" t="s">
        <v>22</v>
      </c>
      <c r="F499" s="6">
        <v>12</v>
      </c>
      <c r="G499" s="5">
        <v>115.38</v>
      </c>
      <c r="H499" s="4">
        <f t="shared" si="15"/>
        <v>1384.56</v>
      </c>
    </row>
    <row r="500" spans="1:8">
      <c r="A500" s="9" t="s">
        <v>1195</v>
      </c>
      <c r="B500" s="7" t="s">
        <v>1196</v>
      </c>
      <c r="C500" s="8" t="s">
        <v>1197</v>
      </c>
      <c r="D500" s="7" t="s">
        <v>26</v>
      </c>
      <c r="E500" s="7" t="s">
        <v>22</v>
      </c>
      <c r="F500" s="6">
        <v>2</v>
      </c>
      <c r="G500" s="5">
        <v>99.96</v>
      </c>
      <c r="H500" s="4">
        <f t="shared" si="15"/>
        <v>199.92</v>
      </c>
    </row>
    <row r="501" spans="1:8" ht="16.5">
      <c r="A501" s="9" t="s">
        <v>1198</v>
      </c>
      <c r="B501" s="7" t="s">
        <v>1199</v>
      </c>
      <c r="C501" s="8" t="s">
        <v>1200</v>
      </c>
      <c r="D501" s="7" t="s">
        <v>26</v>
      </c>
      <c r="E501" s="7" t="s">
        <v>22</v>
      </c>
      <c r="F501" s="6">
        <v>8</v>
      </c>
      <c r="G501" s="5">
        <v>41.52</v>
      </c>
      <c r="H501" s="4">
        <f t="shared" ref="H501:H529" si="16">ROUND(G501*F501,2)</f>
        <v>332.16</v>
      </c>
    </row>
    <row r="502" spans="1:8" ht="16.5">
      <c r="A502" s="9" t="s">
        <v>1201</v>
      </c>
      <c r="B502" s="7" t="s">
        <v>1202</v>
      </c>
      <c r="C502" s="8" t="s">
        <v>1203</v>
      </c>
      <c r="D502" s="7" t="s">
        <v>26</v>
      </c>
      <c r="E502" s="7" t="s">
        <v>22</v>
      </c>
      <c r="F502" s="6">
        <v>8</v>
      </c>
      <c r="G502" s="5">
        <v>190.03</v>
      </c>
      <c r="H502" s="4">
        <f t="shared" si="16"/>
        <v>1520.24</v>
      </c>
    </row>
    <row r="503" spans="1:8" ht="16.5">
      <c r="A503" s="9" t="s">
        <v>1204</v>
      </c>
      <c r="B503" s="7" t="s">
        <v>1205</v>
      </c>
      <c r="C503" s="8" t="s">
        <v>1206</v>
      </c>
      <c r="D503" s="7" t="s">
        <v>26</v>
      </c>
      <c r="E503" s="7" t="s">
        <v>22</v>
      </c>
      <c r="F503" s="6">
        <v>2</v>
      </c>
      <c r="G503" s="5">
        <v>240.3</v>
      </c>
      <c r="H503" s="4">
        <f t="shared" si="16"/>
        <v>480.6</v>
      </c>
    </row>
    <row r="504" spans="1:8">
      <c r="A504" s="9" t="s">
        <v>1207</v>
      </c>
      <c r="B504" s="7" t="s">
        <v>1208</v>
      </c>
      <c r="C504" s="8" t="s">
        <v>1209</v>
      </c>
      <c r="D504" s="7" t="s">
        <v>26</v>
      </c>
      <c r="E504" s="7" t="s">
        <v>22</v>
      </c>
      <c r="F504" s="6">
        <v>21</v>
      </c>
      <c r="G504" s="5">
        <v>139.58000000000001</v>
      </c>
      <c r="H504" s="4">
        <f t="shared" si="16"/>
        <v>2931.18</v>
      </c>
    </row>
    <row r="505" spans="1:8">
      <c r="A505" s="9" t="s">
        <v>1210</v>
      </c>
      <c r="B505" s="7" t="s">
        <v>1211</v>
      </c>
      <c r="C505" s="8" t="s">
        <v>1212</v>
      </c>
      <c r="D505" s="7" t="s">
        <v>26</v>
      </c>
      <c r="E505" s="7" t="s">
        <v>22</v>
      </c>
      <c r="F505" s="6">
        <v>3</v>
      </c>
      <c r="G505" s="5">
        <v>125.09</v>
      </c>
      <c r="H505" s="4">
        <f t="shared" si="16"/>
        <v>375.27</v>
      </c>
    </row>
    <row r="506" spans="1:8" ht="16.5">
      <c r="A506" s="9" t="s">
        <v>1213</v>
      </c>
      <c r="B506" s="7" t="s">
        <v>1214</v>
      </c>
      <c r="C506" s="8" t="s">
        <v>1215</v>
      </c>
      <c r="D506" s="7" t="s">
        <v>26</v>
      </c>
      <c r="E506" s="7" t="s">
        <v>22</v>
      </c>
      <c r="F506" s="6">
        <v>28</v>
      </c>
      <c r="G506" s="5">
        <v>139.58000000000001</v>
      </c>
      <c r="H506" s="4">
        <f t="shared" si="16"/>
        <v>3908.24</v>
      </c>
    </row>
    <row r="507" spans="1:8" ht="16.5">
      <c r="A507" s="9" t="s">
        <v>1216</v>
      </c>
      <c r="B507" s="7" t="s">
        <v>1217</v>
      </c>
      <c r="C507" s="8" t="s">
        <v>1218</v>
      </c>
      <c r="D507" s="7" t="s">
        <v>26</v>
      </c>
      <c r="E507" s="7" t="s">
        <v>22</v>
      </c>
      <c r="F507" s="6">
        <v>6</v>
      </c>
      <c r="G507" s="5">
        <v>338.2</v>
      </c>
      <c r="H507" s="4">
        <f t="shared" si="16"/>
        <v>2029.2</v>
      </c>
    </row>
    <row r="508" spans="1:8" ht="24.75">
      <c r="A508" s="9" t="s">
        <v>1219</v>
      </c>
      <c r="B508" s="7" t="s">
        <v>1220</v>
      </c>
      <c r="C508" s="8" t="s">
        <v>1221</v>
      </c>
      <c r="D508" s="7" t="s">
        <v>14</v>
      </c>
      <c r="E508" s="7" t="s">
        <v>22</v>
      </c>
      <c r="F508" s="6">
        <v>26</v>
      </c>
      <c r="G508" s="5">
        <v>54.16</v>
      </c>
      <c r="H508" s="4">
        <f t="shared" si="16"/>
        <v>1408.16</v>
      </c>
    </row>
    <row r="509" spans="1:8" ht="16.5">
      <c r="A509" s="9" t="s">
        <v>1222</v>
      </c>
      <c r="B509" s="7" t="s">
        <v>1223</v>
      </c>
      <c r="C509" s="8" t="s">
        <v>1224</v>
      </c>
      <c r="D509" s="7" t="s">
        <v>26</v>
      </c>
      <c r="E509" s="7" t="s">
        <v>22</v>
      </c>
      <c r="F509" s="6">
        <v>12</v>
      </c>
      <c r="G509" s="5">
        <v>74.47</v>
      </c>
      <c r="H509" s="4">
        <f t="shared" si="16"/>
        <v>893.64</v>
      </c>
    </row>
    <row r="510" spans="1:8">
      <c r="A510" s="9" t="s">
        <v>1225</v>
      </c>
      <c r="B510" s="7" t="s">
        <v>1226</v>
      </c>
      <c r="C510" s="8" t="s">
        <v>1227</v>
      </c>
      <c r="D510" s="7" t="s">
        <v>26</v>
      </c>
      <c r="E510" s="7" t="s">
        <v>22</v>
      </c>
      <c r="F510" s="6">
        <v>14</v>
      </c>
      <c r="G510" s="5">
        <v>89.67</v>
      </c>
      <c r="H510" s="4">
        <f t="shared" si="16"/>
        <v>1255.3800000000001</v>
      </c>
    </row>
    <row r="511" spans="1:8" ht="24.75">
      <c r="A511" s="9" t="s">
        <v>1228</v>
      </c>
      <c r="B511" s="7" t="s">
        <v>1229</v>
      </c>
      <c r="C511" s="8" t="s">
        <v>1230</v>
      </c>
      <c r="D511" s="7" t="s">
        <v>14</v>
      </c>
      <c r="E511" s="7" t="s">
        <v>22</v>
      </c>
      <c r="F511" s="6">
        <v>2</v>
      </c>
      <c r="G511" s="5">
        <v>100.71</v>
      </c>
      <c r="H511" s="4">
        <f t="shared" si="16"/>
        <v>201.42</v>
      </c>
    </row>
    <row r="512" spans="1:8" ht="16.5">
      <c r="A512" s="9" t="s">
        <v>1231</v>
      </c>
      <c r="B512" s="7" t="s">
        <v>1232</v>
      </c>
      <c r="C512" s="8" t="s">
        <v>1233</v>
      </c>
      <c r="D512" s="7" t="s">
        <v>14</v>
      </c>
      <c r="E512" s="7" t="s">
        <v>22</v>
      </c>
      <c r="F512" s="6">
        <v>5</v>
      </c>
      <c r="G512" s="5">
        <v>108.64</v>
      </c>
      <c r="H512" s="4">
        <f t="shared" si="16"/>
        <v>543.20000000000005</v>
      </c>
    </row>
    <row r="513" spans="1:8" ht="16.5">
      <c r="A513" s="9" t="s">
        <v>1234</v>
      </c>
      <c r="B513" s="7" t="s">
        <v>1235</v>
      </c>
      <c r="C513" s="8" t="s">
        <v>1236</v>
      </c>
      <c r="D513" s="7" t="s">
        <v>14</v>
      </c>
      <c r="E513" s="7" t="s">
        <v>22</v>
      </c>
      <c r="F513" s="6">
        <v>28</v>
      </c>
      <c r="G513" s="5">
        <v>12.66</v>
      </c>
      <c r="H513" s="4">
        <f t="shared" si="16"/>
        <v>354.48</v>
      </c>
    </row>
    <row r="514" spans="1:8" ht="16.5">
      <c r="A514" s="9" t="s">
        <v>1237</v>
      </c>
      <c r="B514" s="7" t="s">
        <v>1238</v>
      </c>
      <c r="C514" s="8" t="s">
        <v>1239</v>
      </c>
      <c r="D514" s="7" t="s">
        <v>14</v>
      </c>
      <c r="E514" s="7" t="s">
        <v>22</v>
      </c>
      <c r="F514" s="6">
        <v>55</v>
      </c>
      <c r="G514" s="5">
        <v>80.89</v>
      </c>
      <c r="H514" s="4">
        <f t="shared" si="16"/>
        <v>4448.95</v>
      </c>
    </row>
    <row r="515" spans="1:8" ht="24.75">
      <c r="A515" s="9" t="s">
        <v>1240</v>
      </c>
      <c r="B515" s="7" t="s">
        <v>1241</v>
      </c>
      <c r="C515" s="8" t="s">
        <v>1242</v>
      </c>
      <c r="D515" s="7" t="s">
        <v>14</v>
      </c>
      <c r="E515" s="7" t="s">
        <v>22</v>
      </c>
      <c r="F515" s="6">
        <v>12</v>
      </c>
      <c r="G515" s="5">
        <v>270.85000000000002</v>
      </c>
      <c r="H515" s="4">
        <f t="shared" si="16"/>
        <v>3250.2</v>
      </c>
    </row>
    <row r="516" spans="1:8" ht="24.75">
      <c r="A516" s="9" t="s">
        <v>1243</v>
      </c>
      <c r="B516" s="7" t="s">
        <v>1244</v>
      </c>
      <c r="C516" s="8" t="s">
        <v>1245</v>
      </c>
      <c r="D516" s="7" t="s">
        <v>14</v>
      </c>
      <c r="E516" s="7" t="s">
        <v>22</v>
      </c>
      <c r="F516" s="6">
        <v>12</v>
      </c>
      <c r="G516" s="5">
        <v>262.02</v>
      </c>
      <c r="H516" s="4">
        <f t="shared" si="16"/>
        <v>3144.24</v>
      </c>
    </row>
    <row r="517" spans="1:8" ht="16.5">
      <c r="A517" s="9" t="s">
        <v>1246</v>
      </c>
      <c r="B517" s="7" t="s">
        <v>1247</v>
      </c>
      <c r="C517" s="8" t="s">
        <v>1248</v>
      </c>
      <c r="D517" s="7" t="s">
        <v>26</v>
      </c>
      <c r="E517" s="7" t="s">
        <v>22</v>
      </c>
      <c r="F517" s="6">
        <v>12</v>
      </c>
      <c r="G517" s="5">
        <v>248.78</v>
      </c>
      <c r="H517" s="4">
        <f t="shared" si="16"/>
        <v>2985.36</v>
      </c>
    </row>
    <row r="518" spans="1:8" ht="24.75">
      <c r="A518" s="9" t="s">
        <v>1249</v>
      </c>
      <c r="B518" s="7" t="s">
        <v>1250</v>
      </c>
      <c r="C518" s="8" t="s">
        <v>1251</v>
      </c>
      <c r="D518" s="7" t="s">
        <v>14</v>
      </c>
      <c r="E518" s="7" t="s">
        <v>22</v>
      </c>
      <c r="F518" s="6">
        <v>2</v>
      </c>
      <c r="G518" s="5">
        <v>424.1</v>
      </c>
      <c r="H518" s="4">
        <f t="shared" si="16"/>
        <v>848.2</v>
      </c>
    </row>
    <row r="519" spans="1:8" ht="16.5">
      <c r="A519" s="9" t="s">
        <v>1252</v>
      </c>
      <c r="B519" s="7" t="s">
        <v>1253</v>
      </c>
      <c r="C519" s="8" t="s">
        <v>1254</v>
      </c>
      <c r="D519" s="7" t="s">
        <v>14</v>
      </c>
      <c r="E519" s="7" t="s">
        <v>22</v>
      </c>
      <c r="F519" s="6">
        <v>2</v>
      </c>
      <c r="G519" s="5">
        <v>786.74</v>
      </c>
      <c r="H519" s="4">
        <f t="shared" si="16"/>
        <v>1573.48</v>
      </c>
    </row>
    <row r="520" spans="1:8">
      <c r="A520" s="10" t="s">
        <v>1255</v>
      </c>
      <c r="B520" s="45" t="s">
        <v>1256</v>
      </c>
      <c r="C520" s="45"/>
      <c r="D520" s="45"/>
      <c r="E520" s="45"/>
      <c r="F520" s="45"/>
      <c r="G520" s="45"/>
      <c r="H520" s="2">
        <f>SUM(H521:H529)</f>
        <v>3574.4499999999989</v>
      </c>
    </row>
    <row r="521" spans="1:8" ht="33">
      <c r="A521" s="9" t="s">
        <v>1257</v>
      </c>
      <c r="B521" s="7" t="s">
        <v>1258</v>
      </c>
      <c r="C521" s="8" t="s">
        <v>1259</v>
      </c>
      <c r="D521" s="7" t="s">
        <v>14</v>
      </c>
      <c r="E521" s="7" t="s">
        <v>30</v>
      </c>
      <c r="F521" s="6">
        <v>35.200000000000003</v>
      </c>
      <c r="G521" s="5">
        <v>45.33</v>
      </c>
      <c r="H521" s="4">
        <f t="shared" si="16"/>
        <v>1595.62</v>
      </c>
    </row>
    <row r="522" spans="1:8" ht="24.75">
      <c r="A522" s="9" t="s">
        <v>1260</v>
      </c>
      <c r="B522" s="7" t="s">
        <v>1261</v>
      </c>
      <c r="C522" s="8" t="s">
        <v>1262</v>
      </c>
      <c r="D522" s="7" t="s">
        <v>14</v>
      </c>
      <c r="E522" s="7" t="s">
        <v>22</v>
      </c>
      <c r="F522" s="6">
        <v>6</v>
      </c>
      <c r="G522" s="5">
        <v>57.53</v>
      </c>
      <c r="H522" s="4">
        <f t="shared" si="16"/>
        <v>345.18</v>
      </c>
    </row>
    <row r="523" spans="1:8" ht="24.75">
      <c r="A523" s="9" t="s">
        <v>1263</v>
      </c>
      <c r="B523" s="7" t="s">
        <v>1264</v>
      </c>
      <c r="C523" s="8" t="s">
        <v>1265</v>
      </c>
      <c r="D523" s="7" t="s">
        <v>14</v>
      </c>
      <c r="E523" s="7" t="s">
        <v>22</v>
      </c>
      <c r="F523" s="6">
        <v>4</v>
      </c>
      <c r="G523" s="5">
        <v>54.49</v>
      </c>
      <c r="H523" s="4">
        <f t="shared" si="16"/>
        <v>217.96</v>
      </c>
    </row>
    <row r="524" spans="1:8" ht="33">
      <c r="A524" s="9" t="s">
        <v>1266</v>
      </c>
      <c r="B524" s="7" t="s">
        <v>1267</v>
      </c>
      <c r="C524" s="8" t="s">
        <v>1268</v>
      </c>
      <c r="D524" s="7" t="s">
        <v>14</v>
      </c>
      <c r="E524" s="7" t="s">
        <v>22</v>
      </c>
      <c r="F524" s="6">
        <v>2</v>
      </c>
      <c r="G524" s="5">
        <v>15.84</v>
      </c>
      <c r="H524" s="4">
        <f t="shared" si="16"/>
        <v>31.68</v>
      </c>
    </row>
    <row r="525" spans="1:8">
      <c r="A525" s="9" t="s">
        <v>1269</v>
      </c>
      <c r="B525" s="7" t="s">
        <v>1270</v>
      </c>
      <c r="C525" s="8" t="s">
        <v>1271</v>
      </c>
      <c r="D525" s="7" t="s">
        <v>26</v>
      </c>
      <c r="E525" s="7" t="s">
        <v>22</v>
      </c>
      <c r="F525" s="6">
        <v>1</v>
      </c>
      <c r="G525" s="5">
        <v>647.16</v>
      </c>
      <c r="H525" s="4">
        <f t="shared" si="16"/>
        <v>647.16</v>
      </c>
    </row>
    <row r="526" spans="1:8" ht="16.5">
      <c r="A526" s="9" t="s">
        <v>1272</v>
      </c>
      <c r="B526" s="7" t="s">
        <v>1273</v>
      </c>
      <c r="C526" s="8" t="s">
        <v>1274</v>
      </c>
      <c r="D526" s="7" t="s">
        <v>14</v>
      </c>
      <c r="E526" s="7" t="s">
        <v>22</v>
      </c>
      <c r="F526" s="6">
        <v>2</v>
      </c>
      <c r="G526" s="5">
        <v>47.03</v>
      </c>
      <c r="H526" s="4">
        <f t="shared" si="16"/>
        <v>94.06</v>
      </c>
    </row>
    <row r="527" spans="1:8" ht="16.5">
      <c r="A527" s="9" t="s">
        <v>1275</v>
      </c>
      <c r="B527" s="7" t="s">
        <v>1276</v>
      </c>
      <c r="C527" s="8" t="s">
        <v>1277</v>
      </c>
      <c r="D527" s="7" t="s">
        <v>14</v>
      </c>
      <c r="E527" s="7" t="s">
        <v>22</v>
      </c>
      <c r="F527" s="6">
        <v>4</v>
      </c>
      <c r="G527" s="5">
        <v>63.18</v>
      </c>
      <c r="H527" s="4">
        <f t="shared" si="16"/>
        <v>252.72</v>
      </c>
    </row>
    <row r="528" spans="1:8" ht="16.5">
      <c r="A528" s="9" t="s">
        <v>1278</v>
      </c>
      <c r="B528" s="7" t="s">
        <v>1279</v>
      </c>
      <c r="C528" s="8" t="s">
        <v>1280</v>
      </c>
      <c r="D528" s="7" t="s">
        <v>26</v>
      </c>
      <c r="E528" s="7" t="s">
        <v>22</v>
      </c>
      <c r="F528" s="6">
        <v>2</v>
      </c>
      <c r="G528" s="5">
        <v>18.059999999999999</v>
      </c>
      <c r="H528" s="4">
        <f t="shared" si="16"/>
        <v>36.119999999999997</v>
      </c>
    </row>
    <row r="529" spans="1:8" ht="16.5">
      <c r="A529" s="9" t="s">
        <v>1281</v>
      </c>
      <c r="B529" s="7" t="s">
        <v>1282</v>
      </c>
      <c r="C529" s="8" t="s">
        <v>1283</v>
      </c>
      <c r="D529" s="7" t="s">
        <v>26</v>
      </c>
      <c r="E529" s="7" t="s">
        <v>15</v>
      </c>
      <c r="F529" s="6">
        <v>0.48</v>
      </c>
      <c r="G529" s="5">
        <v>737.39</v>
      </c>
      <c r="H529" s="4">
        <f t="shared" si="16"/>
        <v>353.95</v>
      </c>
    </row>
    <row r="530" spans="1:8">
      <c r="A530" s="10" t="s">
        <v>1284</v>
      </c>
      <c r="B530" s="45" t="s">
        <v>1285</v>
      </c>
      <c r="C530" s="45"/>
      <c r="D530" s="45"/>
      <c r="E530" s="45"/>
      <c r="F530" s="45"/>
      <c r="G530" s="45"/>
      <c r="H530" s="2">
        <f>H531+H534+H542+H553+H558</f>
        <v>143357.18</v>
      </c>
    </row>
    <row r="531" spans="1:8">
      <c r="A531" s="10" t="s">
        <v>1286</v>
      </c>
      <c r="B531" s="45" t="s">
        <v>1287</v>
      </c>
      <c r="C531" s="45"/>
      <c r="D531" s="45"/>
      <c r="E531" s="45"/>
      <c r="F531" s="45"/>
      <c r="G531" s="45"/>
      <c r="H531" s="2">
        <f>SUM(H532:H533)</f>
        <v>8165.09</v>
      </c>
    </row>
    <row r="532" spans="1:8" ht="16.5">
      <c r="A532" s="9" t="s">
        <v>1288</v>
      </c>
      <c r="B532" s="7" t="s">
        <v>1289</v>
      </c>
      <c r="C532" s="8" t="s">
        <v>1290</v>
      </c>
      <c r="D532" s="7" t="s">
        <v>14</v>
      </c>
      <c r="E532" s="7" t="s">
        <v>22</v>
      </c>
      <c r="F532" s="6">
        <v>27</v>
      </c>
      <c r="G532" s="5">
        <v>251.21</v>
      </c>
      <c r="H532" s="4">
        <f t="shared" ref="H532:H561" si="17">ROUND(G532*F532,2)</f>
        <v>6782.67</v>
      </c>
    </row>
    <row r="533" spans="1:8" ht="16.5">
      <c r="A533" s="9" t="s">
        <v>1291</v>
      </c>
      <c r="B533" s="7" t="s">
        <v>1292</v>
      </c>
      <c r="C533" s="8" t="s">
        <v>1293</v>
      </c>
      <c r="D533" s="7" t="s">
        <v>14</v>
      </c>
      <c r="E533" s="7" t="s">
        <v>22</v>
      </c>
      <c r="F533" s="6">
        <v>2</v>
      </c>
      <c r="G533" s="5">
        <v>691.21</v>
      </c>
      <c r="H533" s="4">
        <f t="shared" si="17"/>
        <v>1382.42</v>
      </c>
    </row>
    <row r="534" spans="1:8">
      <c r="A534" s="10" t="s">
        <v>1294</v>
      </c>
      <c r="B534" s="45" t="s">
        <v>1022</v>
      </c>
      <c r="C534" s="45"/>
      <c r="D534" s="45"/>
      <c r="E534" s="45"/>
      <c r="F534" s="45"/>
      <c r="G534" s="45"/>
      <c r="H534" s="2">
        <f>SUM(H535:H541)</f>
        <v>56943.159999999996</v>
      </c>
    </row>
    <row r="535" spans="1:8" ht="24.75">
      <c r="A535" s="9" t="s">
        <v>1295</v>
      </c>
      <c r="B535" s="7" t="s">
        <v>1296</v>
      </c>
      <c r="C535" s="8" t="s">
        <v>1297</v>
      </c>
      <c r="D535" s="7" t="s">
        <v>14</v>
      </c>
      <c r="E535" s="7" t="s">
        <v>22</v>
      </c>
      <c r="F535" s="6">
        <v>55</v>
      </c>
      <c r="G535" s="5">
        <v>138.37</v>
      </c>
      <c r="H535" s="4">
        <f t="shared" si="17"/>
        <v>7610.35</v>
      </c>
    </row>
    <row r="536" spans="1:8" ht="24.75">
      <c r="A536" s="9" t="s">
        <v>1298</v>
      </c>
      <c r="B536" s="7" t="s">
        <v>1299</v>
      </c>
      <c r="C536" s="8" t="s">
        <v>1300</v>
      </c>
      <c r="D536" s="7" t="s">
        <v>14</v>
      </c>
      <c r="E536" s="7" t="s">
        <v>22</v>
      </c>
      <c r="F536" s="6">
        <v>1</v>
      </c>
      <c r="G536" s="5">
        <v>320.97000000000003</v>
      </c>
      <c r="H536" s="4">
        <f t="shared" si="17"/>
        <v>320.97000000000003</v>
      </c>
    </row>
    <row r="537" spans="1:8" ht="24.75">
      <c r="A537" s="9" t="s">
        <v>1301</v>
      </c>
      <c r="B537" s="7" t="s">
        <v>1302</v>
      </c>
      <c r="C537" s="8" t="s">
        <v>1303</v>
      </c>
      <c r="D537" s="7" t="s">
        <v>14</v>
      </c>
      <c r="E537" s="7" t="s">
        <v>22</v>
      </c>
      <c r="F537" s="6">
        <v>11</v>
      </c>
      <c r="G537" s="5">
        <v>109.38</v>
      </c>
      <c r="H537" s="4">
        <f t="shared" si="17"/>
        <v>1203.18</v>
      </c>
    </row>
    <row r="538" spans="1:8" ht="33">
      <c r="A538" s="9" t="s">
        <v>1304</v>
      </c>
      <c r="B538" s="7" t="s">
        <v>1305</v>
      </c>
      <c r="C538" s="8" t="s">
        <v>1306</v>
      </c>
      <c r="D538" s="7" t="s">
        <v>14</v>
      </c>
      <c r="E538" s="7" t="s">
        <v>30</v>
      </c>
      <c r="F538" s="6">
        <v>361.7</v>
      </c>
      <c r="G538" s="5">
        <v>116.41</v>
      </c>
      <c r="H538" s="4">
        <f t="shared" si="17"/>
        <v>42105.5</v>
      </c>
    </row>
    <row r="539" spans="1:8" ht="24.75">
      <c r="A539" s="9" t="s">
        <v>1307</v>
      </c>
      <c r="B539" s="7" t="s">
        <v>1308</v>
      </c>
      <c r="C539" s="8" t="s">
        <v>1309</v>
      </c>
      <c r="D539" s="7" t="s">
        <v>14</v>
      </c>
      <c r="E539" s="7" t="s">
        <v>22</v>
      </c>
      <c r="F539" s="6">
        <v>17</v>
      </c>
      <c r="G539" s="5">
        <v>238.79</v>
      </c>
      <c r="H539" s="4">
        <f t="shared" si="17"/>
        <v>4059.43</v>
      </c>
    </row>
    <row r="540" spans="1:8" ht="24.75">
      <c r="A540" s="9" t="s">
        <v>1310</v>
      </c>
      <c r="B540" s="7" t="s">
        <v>1311</v>
      </c>
      <c r="C540" s="8" t="s">
        <v>1312</v>
      </c>
      <c r="D540" s="7" t="s">
        <v>14</v>
      </c>
      <c r="E540" s="7" t="s">
        <v>22</v>
      </c>
      <c r="F540" s="6">
        <v>6</v>
      </c>
      <c r="G540" s="5">
        <v>237.44</v>
      </c>
      <c r="H540" s="4">
        <f t="shared" si="17"/>
        <v>1424.64</v>
      </c>
    </row>
    <row r="541" spans="1:8" ht="24.75">
      <c r="A541" s="9" t="s">
        <v>1313</v>
      </c>
      <c r="B541" s="7" t="s">
        <v>1314</v>
      </c>
      <c r="C541" s="8" t="s">
        <v>1315</v>
      </c>
      <c r="D541" s="7" t="s">
        <v>14</v>
      </c>
      <c r="E541" s="7" t="s">
        <v>22</v>
      </c>
      <c r="F541" s="6">
        <v>1</v>
      </c>
      <c r="G541" s="5">
        <v>219.09</v>
      </c>
      <c r="H541" s="4">
        <f t="shared" si="17"/>
        <v>219.09</v>
      </c>
    </row>
    <row r="542" spans="1:8">
      <c r="A542" s="10" t="s">
        <v>1316</v>
      </c>
      <c r="B542" s="45" t="s">
        <v>1009</v>
      </c>
      <c r="C542" s="45"/>
      <c r="D542" s="45"/>
      <c r="E542" s="45"/>
      <c r="F542" s="45"/>
      <c r="G542" s="45"/>
      <c r="H542" s="2">
        <f>SUM(H543:H552)</f>
        <v>40494.25</v>
      </c>
    </row>
    <row r="543" spans="1:8" ht="16.5">
      <c r="A543" s="9" t="s">
        <v>1317</v>
      </c>
      <c r="B543" s="7" t="s">
        <v>904</v>
      </c>
      <c r="C543" s="8" t="s">
        <v>905</v>
      </c>
      <c r="D543" s="7" t="s">
        <v>14</v>
      </c>
      <c r="E543" s="7" t="s">
        <v>22</v>
      </c>
      <c r="F543" s="6">
        <v>5</v>
      </c>
      <c r="G543" s="5">
        <v>297.08999999999997</v>
      </c>
      <c r="H543" s="4">
        <f t="shared" si="17"/>
        <v>1485.45</v>
      </c>
    </row>
    <row r="544" spans="1:8" ht="16.5">
      <c r="A544" s="9" t="s">
        <v>1318</v>
      </c>
      <c r="B544" s="7" t="s">
        <v>1319</v>
      </c>
      <c r="C544" s="8" t="s">
        <v>1320</v>
      </c>
      <c r="D544" s="7" t="s">
        <v>14</v>
      </c>
      <c r="E544" s="7" t="s">
        <v>22</v>
      </c>
      <c r="F544" s="6">
        <v>3</v>
      </c>
      <c r="G544" s="5">
        <v>563.44000000000005</v>
      </c>
      <c r="H544" s="4">
        <f t="shared" si="17"/>
        <v>1690.32</v>
      </c>
    </row>
    <row r="545" spans="1:8" ht="16.5">
      <c r="A545" s="9" t="s">
        <v>1321</v>
      </c>
      <c r="B545" s="7" t="s">
        <v>1322</v>
      </c>
      <c r="C545" s="8" t="s">
        <v>1323</v>
      </c>
      <c r="D545" s="7" t="s">
        <v>26</v>
      </c>
      <c r="E545" s="7" t="s">
        <v>22</v>
      </c>
      <c r="F545" s="6">
        <v>2</v>
      </c>
      <c r="G545" s="5">
        <v>3745.09</v>
      </c>
      <c r="H545" s="4">
        <f t="shared" si="17"/>
        <v>7490.18</v>
      </c>
    </row>
    <row r="546" spans="1:8" ht="16.5">
      <c r="A546" s="9" t="s">
        <v>1324</v>
      </c>
      <c r="B546" s="7" t="s">
        <v>1325</v>
      </c>
      <c r="C546" s="8" t="s">
        <v>1326</v>
      </c>
      <c r="D546" s="7" t="s">
        <v>26</v>
      </c>
      <c r="E546" s="7" t="s">
        <v>30</v>
      </c>
      <c r="F546" s="6">
        <v>620</v>
      </c>
      <c r="G546" s="5">
        <v>35.79</v>
      </c>
      <c r="H546" s="4">
        <f t="shared" si="17"/>
        <v>22189.8</v>
      </c>
    </row>
    <row r="547" spans="1:8" ht="24.75">
      <c r="A547" s="9" t="s">
        <v>1327</v>
      </c>
      <c r="B547" s="7" t="s">
        <v>1328</v>
      </c>
      <c r="C547" s="8" t="s">
        <v>1329</v>
      </c>
      <c r="D547" s="7" t="s">
        <v>14</v>
      </c>
      <c r="E547" s="7" t="s">
        <v>30</v>
      </c>
      <c r="F547" s="6">
        <v>310</v>
      </c>
      <c r="G547" s="5">
        <v>3.33</v>
      </c>
      <c r="H547" s="4">
        <f t="shared" si="17"/>
        <v>1032.3</v>
      </c>
    </row>
    <row r="548" spans="1:8" ht="24.75">
      <c r="A548" s="9" t="s">
        <v>1330</v>
      </c>
      <c r="B548" s="7" t="s">
        <v>1331</v>
      </c>
      <c r="C548" s="8" t="s">
        <v>1332</v>
      </c>
      <c r="D548" s="7" t="s">
        <v>14</v>
      </c>
      <c r="E548" s="7" t="s">
        <v>22</v>
      </c>
      <c r="F548" s="6">
        <v>12</v>
      </c>
      <c r="G548" s="5">
        <v>24.32</v>
      </c>
      <c r="H548" s="4">
        <f t="shared" si="17"/>
        <v>291.83999999999997</v>
      </c>
    </row>
    <row r="549" spans="1:8" ht="24.75">
      <c r="A549" s="9" t="s">
        <v>1333</v>
      </c>
      <c r="B549" s="7" t="s">
        <v>1334</v>
      </c>
      <c r="C549" s="8" t="s">
        <v>1335</v>
      </c>
      <c r="D549" s="7" t="s">
        <v>14</v>
      </c>
      <c r="E549" s="7" t="s">
        <v>22</v>
      </c>
      <c r="F549" s="6">
        <v>13</v>
      </c>
      <c r="G549" s="5">
        <v>29.05</v>
      </c>
      <c r="H549" s="4">
        <f t="shared" si="17"/>
        <v>377.65</v>
      </c>
    </row>
    <row r="550" spans="1:8" ht="16.5">
      <c r="A550" s="9" t="s">
        <v>1336</v>
      </c>
      <c r="B550" s="7" t="s">
        <v>1337</v>
      </c>
      <c r="C550" s="8" t="s">
        <v>1338</v>
      </c>
      <c r="D550" s="7" t="s">
        <v>14</v>
      </c>
      <c r="E550" s="7" t="s">
        <v>22</v>
      </c>
      <c r="F550" s="6">
        <v>2</v>
      </c>
      <c r="G550" s="5">
        <v>178.25</v>
      </c>
      <c r="H550" s="4">
        <f t="shared" si="17"/>
        <v>356.5</v>
      </c>
    </row>
    <row r="551" spans="1:8" ht="24.75">
      <c r="A551" s="9" t="s">
        <v>1339</v>
      </c>
      <c r="B551" s="7" t="s">
        <v>1340</v>
      </c>
      <c r="C551" s="8" t="s">
        <v>1341</v>
      </c>
      <c r="D551" s="7" t="s">
        <v>14</v>
      </c>
      <c r="E551" s="7" t="s">
        <v>30</v>
      </c>
      <c r="F551" s="6">
        <v>310</v>
      </c>
      <c r="G551" s="5">
        <v>4.7699999999999996</v>
      </c>
      <c r="H551" s="4">
        <f t="shared" si="17"/>
        <v>1478.7</v>
      </c>
    </row>
    <row r="552" spans="1:8">
      <c r="A552" s="9" t="s">
        <v>1342</v>
      </c>
      <c r="B552" s="7" t="s">
        <v>1343</v>
      </c>
      <c r="C552" s="8" t="s">
        <v>1344</v>
      </c>
      <c r="D552" s="7" t="s">
        <v>26</v>
      </c>
      <c r="E552" s="7" t="s">
        <v>22</v>
      </c>
      <c r="F552" s="6">
        <v>1</v>
      </c>
      <c r="G552" s="5">
        <v>4101.51</v>
      </c>
      <c r="H552" s="4">
        <f t="shared" si="17"/>
        <v>4101.51</v>
      </c>
    </row>
    <row r="553" spans="1:8">
      <c r="A553" s="10" t="s">
        <v>1345</v>
      </c>
      <c r="B553" s="45" t="s">
        <v>1346</v>
      </c>
      <c r="C553" s="45"/>
      <c r="D553" s="45"/>
      <c r="E553" s="45"/>
      <c r="F553" s="45"/>
      <c r="G553" s="45"/>
      <c r="H553" s="2">
        <f>SUM(H554:H557)</f>
        <v>27981.79</v>
      </c>
    </row>
    <row r="554" spans="1:8" ht="41.25">
      <c r="A554" s="9" t="s">
        <v>1347</v>
      </c>
      <c r="B554" s="7" t="s">
        <v>1348</v>
      </c>
      <c r="C554" s="8" t="s">
        <v>1349</v>
      </c>
      <c r="D554" s="7" t="s">
        <v>14</v>
      </c>
      <c r="E554" s="7" t="s">
        <v>22</v>
      </c>
      <c r="F554" s="6">
        <v>13</v>
      </c>
      <c r="G554" s="5">
        <v>1829.39</v>
      </c>
      <c r="H554" s="4">
        <f t="shared" si="17"/>
        <v>23782.07</v>
      </c>
    </row>
    <row r="555" spans="1:8" ht="24.75">
      <c r="A555" s="9" t="s">
        <v>1350</v>
      </c>
      <c r="B555" s="7" t="s">
        <v>1351</v>
      </c>
      <c r="C555" s="8" t="s">
        <v>1352</v>
      </c>
      <c r="D555" s="7" t="s">
        <v>14</v>
      </c>
      <c r="E555" s="7" t="s">
        <v>22</v>
      </c>
      <c r="F555" s="6">
        <v>1</v>
      </c>
      <c r="G555" s="5">
        <v>442.31</v>
      </c>
      <c r="H555" s="4">
        <f t="shared" si="17"/>
        <v>442.31</v>
      </c>
    </row>
    <row r="556" spans="1:8" ht="16.5">
      <c r="A556" s="9" t="s">
        <v>1353</v>
      </c>
      <c r="B556" s="7" t="s">
        <v>904</v>
      </c>
      <c r="C556" s="8" t="s">
        <v>905</v>
      </c>
      <c r="D556" s="7" t="s">
        <v>14</v>
      </c>
      <c r="E556" s="7" t="s">
        <v>22</v>
      </c>
      <c r="F556" s="6">
        <v>1</v>
      </c>
      <c r="G556" s="5">
        <v>297.08999999999997</v>
      </c>
      <c r="H556" s="4">
        <f t="shared" si="17"/>
        <v>297.08999999999997</v>
      </c>
    </row>
    <row r="557" spans="1:8" ht="16.5">
      <c r="A557" s="9" t="s">
        <v>1354</v>
      </c>
      <c r="B557" s="7" t="s">
        <v>1355</v>
      </c>
      <c r="C557" s="8" t="s">
        <v>1356</v>
      </c>
      <c r="D557" s="7" t="s">
        <v>14</v>
      </c>
      <c r="E557" s="7" t="s">
        <v>22</v>
      </c>
      <c r="F557" s="6">
        <v>1</v>
      </c>
      <c r="G557" s="5">
        <v>3460.32</v>
      </c>
      <c r="H557" s="4">
        <f t="shared" si="17"/>
        <v>3460.32</v>
      </c>
    </row>
    <row r="558" spans="1:8">
      <c r="A558" s="10" t="s">
        <v>1357</v>
      </c>
      <c r="B558" s="45" t="s">
        <v>1358</v>
      </c>
      <c r="C558" s="45"/>
      <c r="D558" s="45"/>
      <c r="E558" s="45"/>
      <c r="F558" s="45"/>
      <c r="G558" s="45"/>
      <c r="H558" s="2">
        <f>SUM(H559:H561)</f>
        <v>9772.89</v>
      </c>
    </row>
    <row r="559" spans="1:8" ht="16.5">
      <c r="A559" s="9" t="s">
        <v>1359</v>
      </c>
      <c r="B559" s="7" t="s">
        <v>1360</v>
      </c>
      <c r="C559" s="8" t="s">
        <v>1361</v>
      </c>
      <c r="D559" s="7" t="s">
        <v>14</v>
      </c>
      <c r="E559" s="7" t="s">
        <v>22</v>
      </c>
      <c r="F559" s="6">
        <v>91</v>
      </c>
      <c r="G559" s="5">
        <v>21.79</v>
      </c>
      <c r="H559" s="4">
        <f t="shared" si="17"/>
        <v>1982.89</v>
      </c>
    </row>
    <row r="560" spans="1:8" ht="16.5">
      <c r="A560" s="9" t="s">
        <v>1362</v>
      </c>
      <c r="B560" s="7" t="s">
        <v>1363</v>
      </c>
      <c r="C560" s="8" t="s">
        <v>1364</v>
      </c>
      <c r="D560" s="7" t="s">
        <v>14</v>
      </c>
      <c r="E560" s="7" t="s">
        <v>15</v>
      </c>
      <c r="F560" s="6">
        <v>36</v>
      </c>
      <c r="G560" s="5">
        <v>101.96</v>
      </c>
      <c r="H560" s="4">
        <f t="shared" si="17"/>
        <v>3670.56</v>
      </c>
    </row>
    <row r="561" spans="1:8">
      <c r="A561" s="9" t="s">
        <v>1365</v>
      </c>
      <c r="B561" s="7" t="s">
        <v>1366</v>
      </c>
      <c r="C561" s="8" t="s">
        <v>1367</v>
      </c>
      <c r="D561" s="7" t="s">
        <v>26</v>
      </c>
      <c r="E561" s="7" t="s">
        <v>22</v>
      </c>
      <c r="F561" s="6">
        <v>136</v>
      </c>
      <c r="G561" s="5">
        <v>30.29</v>
      </c>
      <c r="H561" s="4">
        <f t="shared" si="17"/>
        <v>4119.4399999999996</v>
      </c>
    </row>
    <row r="562" spans="1:8">
      <c r="A562" s="10" t="s">
        <v>1368</v>
      </c>
      <c r="B562" s="45" t="s">
        <v>1369</v>
      </c>
      <c r="C562" s="45"/>
      <c r="D562" s="45"/>
      <c r="E562" s="45"/>
      <c r="F562" s="45"/>
      <c r="G562" s="45"/>
      <c r="H562" s="2">
        <f>H563+H570+H595+H618+H634+H640</f>
        <v>672522.77999999991</v>
      </c>
    </row>
    <row r="563" spans="1:8">
      <c r="A563" s="10" t="s">
        <v>1370</v>
      </c>
      <c r="B563" s="45" t="s">
        <v>1371</v>
      </c>
      <c r="C563" s="45"/>
      <c r="D563" s="45"/>
      <c r="E563" s="45"/>
      <c r="F563" s="45"/>
      <c r="G563" s="45"/>
      <c r="H563" s="2">
        <f>SUM(H564:H569)</f>
        <v>18318.510000000002</v>
      </c>
    </row>
    <row r="564" spans="1:8" ht="33">
      <c r="A564" s="9" t="s">
        <v>1372</v>
      </c>
      <c r="B564" s="7" t="s">
        <v>1373</v>
      </c>
      <c r="C564" s="8" t="s">
        <v>1374</v>
      </c>
      <c r="D564" s="7" t="s">
        <v>14</v>
      </c>
      <c r="E564" s="7" t="s">
        <v>22</v>
      </c>
      <c r="F564" s="6">
        <v>2</v>
      </c>
      <c r="G564" s="5">
        <v>486.22</v>
      </c>
      <c r="H564" s="4">
        <f t="shared" ref="H564:H627" si="18">ROUND(G564*F564,2)</f>
        <v>972.44</v>
      </c>
    </row>
    <row r="565" spans="1:8" ht="33">
      <c r="A565" s="9" t="s">
        <v>1375</v>
      </c>
      <c r="B565" s="7" t="s">
        <v>1376</v>
      </c>
      <c r="C565" s="8" t="s">
        <v>1377</v>
      </c>
      <c r="D565" s="7" t="s">
        <v>14</v>
      </c>
      <c r="E565" s="7" t="s">
        <v>22</v>
      </c>
      <c r="F565" s="6">
        <v>1</v>
      </c>
      <c r="G565" s="5">
        <v>509.42</v>
      </c>
      <c r="H565" s="4">
        <f t="shared" si="18"/>
        <v>509.42</v>
      </c>
    </row>
    <row r="566" spans="1:8" ht="24.75">
      <c r="A566" s="9" t="s">
        <v>1378</v>
      </c>
      <c r="B566" s="7" t="s">
        <v>1379</v>
      </c>
      <c r="C566" s="8" t="s">
        <v>1380</v>
      </c>
      <c r="D566" s="7" t="s">
        <v>26</v>
      </c>
      <c r="E566" s="7" t="s">
        <v>22</v>
      </c>
      <c r="F566" s="6">
        <v>4</v>
      </c>
      <c r="G566" s="5">
        <v>968.18</v>
      </c>
      <c r="H566" s="4">
        <f t="shared" si="18"/>
        <v>3872.72</v>
      </c>
    </row>
    <row r="567" spans="1:8" ht="33">
      <c r="A567" s="9" t="s">
        <v>1381</v>
      </c>
      <c r="B567" s="7" t="s">
        <v>1382</v>
      </c>
      <c r="C567" s="8" t="s">
        <v>1383</v>
      </c>
      <c r="D567" s="7" t="s">
        <v>14</v>
      </c>
      <c r="E567" s="7" t="s">
        <v>22</v>
      </c>
      <c r="F567" s="6">
        <v>1</v>
      </c>
      <c r="G567" s="5">
        <v>511.17</v>
      </c>
      <c r="H567" s="4">
        <f t="shared" si="18"/>
        <v>511.17</v>
      </c>
    </row>
    <row r="568" spans="1:8" ht="24.75">
      <c r="A568" s="9" t="s">
        <v>1384</v>
      </c>
      <c r="B568" s="7" t="s">
        <v>1385</v>
      </c>
      <c r="C568" s="8" t="s">
        <v>1386</v>
      </c>
      <c r="D568" s="7" t="s">
        <v>26</v>
      </c>
      <c r="E568" s="7" t="s">
        <v>22</v>
      </c>
      <c r="F568" s="6">
        <v>6</v>
      </c>
      <c r="G568" s="5">
        <v>1961.17</v>
      </c>
      <c r="H568" s="4">
        <f t="shared" si="18"/>
        <v>11767.02</v>
      </c>
    </row>
    <row r="569" spans="1:8" ht="16.5">
      <c r="A569" s="9" t="s">
        <v>1387</v>
      </c>
      <c r="B569" s="7" t="s">
        <v>1388</v>
      </c>
      <c r="C569" s="8" t="s">
        <v>1389</v>
      </c>
      <c r="D569" s="7" t="s">
        <v>14</v>
      </c>
      <c r="E569" s="7" t="s">
        <v>22</v>
      </c>
      <c r="F569" s="6">
        <v>3</v>
      </c>
      <c r="G569" s="5">
        <v>228.58</v>
      </c>
      <c r="H569" s="4">
        <f t="shared" si="18"/>
        <v>685.74</v>
      </c>
    </row>
    <row r="570" spans="1:8">
      <c r="A570" s="10" t="s">
        <v>1390</v>
      </c>
      <c r="B570" s="45" t="s">
        <v>1391</v>
      </c>
      <c r="C570" s="45"/>
      <c r="D570" s="45"/>
      <c r="E570" s="45"/>
      <c r="F570" s="45"/>
      <c r="G570" s="45"/>
      <c r="H570" s="2">
        <f>SUM(H571:H594)</f>
        <v>36681.019999999997</v>
      </c>
    </row>
    <row r="571" spans="1:8" ht="16.5">
      <c r="A571" s="9" t="s">
        <v>1392</v>
      </c>
      <c r="B571" s="7" t="s">
        <v>1393</v>
      </c>
      <c r="C571" s="8" t="s">
        <v>1394</v>
      </c>
      <c r="D571" s="7" t="s">
        <v>14</v>
      </c>
      <c r="E571" s="7" t="s">
        <v>22</v>
      </c>
      <c r="F571" s="6">
        <v>62</v>
      </c>
      <c r="G571" s="5">
        <v>13.47</v>
      </c>
      <c r="H571" s="4">
        <f t="shared" si="18"/>
        <v>835.14</v>
      </c>
    </row>
    <row r="572" spans="1:8" ht="16.5">
      <c r="A572" s="9" t="s">
        <v>1395</v>
      </c>
      <c r="B572" s="7" t="s">
        <v>1396</v>
      </c>
      <c r="C572" s="8" t="s">
        <v>1397</v>
      </c>
      <c r="D572" s="7" t="s">
        <v>14</v>
      </c>
      <c r="E572" s="7" t="s">
        <v>22</v>
      </c>
      <c r="F572" s="6">
        <v>20</v>
      </c>
      <c r="G572" s="5">
        <v>14.31</v>
      </c>
      <c r="H572" s="4">
        <f t="shared" si="18"/>
        <v>286.2</v>
      </c>
    </row>
    <row r="573" spans="1:8" ht="16.5">
      <c r="A573" s="9" t="s">
        <v>1398</v>
      </c>
      <c r="B573" s="7" t="s">
        <v>1399</v>
      </c>
      <c r="C573" s="8" t="s">
        <v>1400</v>
      </c>
      <c r="D573" s="7" t="s">
        <v>14</v>
      </c>
      <c r="E573" s="7" t="s">
        <v>22</v>
      </c>
      <c r="F573" s="6">
        <v>5</v>
      </c>
      <c r="G573" s="5">
        <v>15.92</v>
      </c>
      <c r="H573" s="4">
        <f t="shared" si="18"/>
        <v>79.599999999999994</v>
      </c>
    </row>
    <row r="574" spans="1:8" ht="16.5">
      <c r="A574" s="9" t="s">
        <v>1401</v>
      </c>
      <c r="B574" s="7" t="s">
        <v>1402</v>
      </c>
      <c r="C574" s="8" t="s">
        <v>1403</v>
      </c>
      <c r="D574" s="7" t="s">
        <v>14</v>
      </c>
      <c r="E574" s="7" t="s">
        <v>22</v>
      </c>
      <c r="F574" s="6">
        <v>1</v>
      </c>
      <c r="G574" s="5">
        <v>15.92</v>
      </c>
      <c r="H574" s="4">
        <f t="shared" si="18"/>
        <v>15.92</v>
      </c>
    </row>
    <row r="575" spans="1:8" ht="16.5">
      <c r="A575" s="9" t="s">
        <v>1404</v>
      </c>
      <c r="B575" s="7" t="s">
        <v>1405</v>
      </c>
      <c r="C575" s="8" t="s">
        <v>1406</v>
      </c>
      <c r="D575" s="7" t="s">
        <v>14</v>
      </c>
      <c r="E575" s="7" t="s">
        <v>22</v>
      </c>
      <c r="F575" s="6">
        <v>12</v>
      </c>
      <c r="G575" s="5">
        <v>64.11</v>
      </c>
      <c r="H575" s="4">
        <f t="shared" si="18"/>
        <v>769.32</v>
      </c>
    </row>
    <row r="576" spans="1:8" ht="16.5">
      <c r="A576" s="9" t="s">
        <v>1407</v>
      </c>
      <c r="B576" s="7" t="s">
        <v>1408</v>
      </c>
      <c r="C576" s="8" t="s">
        <v>1409</v>
      </c>
      <c r="D576" s="7" t="s">
        <v>14</v>
      </c>
      <c r="E576" s="7" t="s">
        <v>22</v>
      </c>
      <c r="F576" s="6">
        <v>15</v>
      </c>
      <c r="G576" s="5">
        <v>80.489999999999995</v>
      </c>
      <c r="H576" s="4">
        <f t="shared" si="18"/>
        <v>1207.3499999999999</v>
      </c>
    </row>
    <row r="577" spans="1:8" ht="16.5">
      <c r="A577" s="9" t="s">
        <v>1410</v>
      </c>
      <c r="B577" s="7" t="s">
        <v>1411</v>
      </c>
      <c r="C577" s="8" t="s">
        <v>1412</v>
      </c>
      <c r="D577" s="7" t="s">
        <v>14</v>
      </c>
      <c r="E577" s="7" t="s">
        <v>22</v>
      </c>
      <c r="F577" s="6">
        <v>1</v>
      </c>
      <c r="G577" s="5">
        <v>83.03</v>
      </c>
      <c r="H577" s="4">
        <f t="shared" si="18"/>
        <v>83.03</v>
      </c>
    </row>
    <row r="578" spans="1:8" ht="16.5">
      <c r="A578" s="9" t="s">
        <v>1413</v>
      </c>
      <c r="B578" s="7" t="s">
        <v>1414</v>
      </c>
      <c r="C578" s="8" t="s">
        <v>1415</v>
      </c>
      <c r="D578" s="7" t="s">
        <v>14</v>
      </c>
      <c r="E578" s="7" t="s">
        <v>22</v>
      </c>
      <c r="F578" s="6">
        <v>1</v>
      </c>
      <c r="G578" s="5">
        <v>93.77</v>
      </c>
      <c r="H578" s="4">
        <f t="shared" si="18"/>
        <v>93.77</v>
      </c>
    </row>
    <row r="579" spans="1:8" ht="16.5">
      <c r="A579" s="9" t="s">
        <v>1416</v>
      </c>
      <c r="B579" s="7" t="s">
        <v>1417</v>
      </c>
      <c r="C579" s="8" t="s">
        <v>1418</v>
      </c>
      <c r="D579" s="7" t="s">
        <v>14</v>
      </c>
      <c r="E579" s="7" t="s">
        <v>22</v>
      </c>
      <c r="F579" s="6">
        <v>3</v>
      </c>
      <c r="G579" s="5">
        <v>184.61</v>
      </c>
      <c r="H579" s="4">
        <f t="shared" si="18"/>
        <v>553.83000000000004</v>
      </c>
    </row>
    <row r="580" spans="1:8" ht="16.5">
      <c r="A580" s="9" t="s">
        <v>1419</v>
      </c>
      <c r="B580" s="7" t="s">
        <v>1420</v>
      </c>
      <c r="C580" s="8" t="s">
        <v>1421</v>
      </c>
      <c r="D580" s="7" t="s">
        <v>14</v>
      </c>
      <c r="E580" s="7" t="s">
        <v>22</v>
      </c>
      <c r="F580" s="6">
        <v>1</v>
      </c>
      <c r="G580" s="5">
        <v>725.41</v>
      </c>
      <c r="H580" s="4">
        <f t="shared" si="18"/>
        <v>725.41</v>
      </c>
    </row>
    <row r="581" spans="1:8" ht="16.5">
      <c r="A581" s="9" t="s">
        <v>1422</v>
      </c>
      <c r="B581" s="7" t="s">
        <v>1423</v>
      </c>
      <c r="C581" s="8" t="s">
        <v>1424</v>
      </c>
      <c r="D581" s="7" t="s">
        <v>14</v>
      </c>
      <c r="E581" s="7" t="s">
        <v>22</v>
      </c>
      <c r="F581" s="6">
        <v>2</v>
      </c>
      <c r="G581" s="5">
        <v>1526.61</v>
      </c>
      <c r="H581" s="4">
        <f t="shared" si="18"/>
        <v>3053.22</v>
      </c>
    </row>
    <row r="582" spans="1:8">
      <c r="A582" s="9" t="s">
        <v>1425</v>
      </c>
      <c r="B582" s="7" t="s">
        <v>1426</v>
      </c>
      <c r="C582" s="8" t="s">
        <v>1427</v>
      </c>
      <c r="D582" s="7" t="s">
        <v>26</v>
      </c>
      <c r="E582" s="7" t="s">
        <v>22</v>
      </c>
      <c r="F582" s="6">
        <v>3</v>
      </c>
      <c r="G582" s="5">
        <v>176.2</v>
      </c>
      <c r="H582" s="4">
        <f t="shared" si="18"/>
        <v>528.6</v>
      </c>
    </row>
    <row r="583" spans="1:8" ht="16.5">
      <c r="A583" s="9" t="s">
        <v>1428</v>
      </c>
      <c r="B583" s="7" t="s">
        <v>1429</v>
      </c>
      <c r="C583" s="8" t="s">
        <v>1430</v>
      </c>
      <c r="D583" s="7" t="s">
        <v>14</v>
      </c>
      <c r="E583" s="7" t="s">
        <v>22</v>
      </c>
      <c r="F583" s="6">
        <v>36</v>
      </c>
      <c r="G583" s="5">
        <v>197.57</v>
      </c>
      <c r="H583" s="4">
        <f t="shared" si="18"/>
        <v>7112.52</v>
      </c>
    </row>
    <row r="584" spans="1:8">
      <c r="A584" s="9" t="s">
        <v>1431</v>
      </c>
      <c r="B584" s="7" t="s">
        <v>1432</v>
      </c>
      <c r="C584" s="8" t="s">
        <v>1433</v>
      </c>
      <c r="D584" s="7" t="s">
        <v>26</v>
      </c>
      <c r="E584" s="7" t="s">
        <v>22</v>
      </c>
      <c r="F584" s="6">
        <v>52</v>
      </c>
      <c r="G584" s="5">
        <v>128.29</v>
      </c>
      <c r="H584" s="4">
        <f t="shared" si="18"/>
        <v>6671.08</v>
      </c>
    </row>
    <row r="585" spans="1:8">
      <c r="A585" s="9" t="s">
        <v>1434</v>
      </c>
      <c r="B585" s="7" t="s">
        <v>1435</v>
      </c>
      <c r="C585" s="8" t="s">
        <v>1436</v>
      </c>
      <c r="D585" s="7" t="s">
        <v>26</v>
      </c>
      <c r="E585" s="7" t="s">
        <v>22</v>
      </c>
      <c r="F585" s="6">
        <v>8</v>
      </c>
      <c r="G585" s="5">
        <v>212.86</v>
      </c>
      <c r="H585" s="4">
        <f t="shared" si="18"/>
        <v>1702.88</v>
      </c>
    </row>
    <row r="586" spans="1:8" ht="16.5">
      <c r="A586" s="9" t="s">
        <v>1437</v>
      </c>
      <c r="B586" s="7" t="s">
        <v>1438</v>
      </c>
      <c r="C586" s="8" t="s">
        <v>1439</v>
      </c>
      <c r="D586" s="7" t="s">
        <v>14</v>
      </c>
      <c r="E586" s="7" t="s">
        <v>22</v>
      </c>
      <c r="F586" s="6">
        <v>36</v>
      </c>
      <c r="G586" s="5">
        <v>65.81</v>
      </c>
      <c r="H586" s="4">
        <f t="shared" si="18"/>
        <v>2369.16</v>
      </c>
    </row>
    <row r="587" spans="1:8" ht="16.5">
      <c r="A587" s="9" t="s">
        <v>1440</v>
      </c>
      <c r="B587" s="7" t="s">
        <v>1441</v>
      </c>
      <c r="C587" s="8" t="s">
        <v>1442</v>
      </c>
      <c r="D587" s="7" t="s">
        <v>14</v>
      </c>
      <c r="E587" s="7" t="s">
        <v>22</v>
      </c>
      <c r="F587" s="6">
        <v>1</v>
      </c>
      <c r="G587" s="5">
        <v>69.02</v>
      </c>
      <c r="H587" s="4">
        <f t="shared" si="18"/>
        <v>69.02</v>
      </c>
    </row>
    <row r="588" spans="1:8" ht="16.5">
      <c r="A588" s="9" t="s">
        <v>1443</v>
      </c>
      <c r="B588" s="7" t="s">
        <v>1444</v>
      </c>
      <c r="C588" s="8" t="s">
        <v>1445</v>
      </c>
      <c r="D588" s="7" t="s">
        <v>14</v>
      </c>
      <c r="E588" s="7" t="s">
        <v>22</v>
      </c>
      <c r="F588" s="6">
        <v>1</v>
      </c>
      <c r="G588" s="5">
        <v>78.39</v>
      </c>
      <c r="H588" s="4">
        <f t="shared" si="18"/>
        <v>78.39</v>
      </c>
    </row>
    <row r="589" spans="1:8" ht="16.5">
      <c r="A589" s="9" t="s">
        <v>1446</v>
      </c>
      <c r="B589" s="7" t="s">
        <v>1447</v>
      </c>
      <c r="C589" s="8" t="s">
        <v>1448</v>
      </c>
      <c r="D589" s="7" t="s">
        <v>14</v>
      </c>
      <c r="E589" s="7" t="s">
        <v>22</v>
      </c>
      <c r="F589" s="6">
        <v>14</v>
      </c>
      <c r="G589" s="5">
        <v>69.02</v>
      </c>
      <c r="H589" s="4">
        <f t="shared" si="18"/>
        <v>966.28</v>
      </c>
    </row>
    <row r="590" spans="1:8" ht="16.5">
      <c r="A590" s="9" t="s">
        <v>1449</v>
      </c>
      <c r="B590" s="7" t="s">
        <v>1450</v>
      </c>
      <c r="C590" s="8" t="s">
        <v>1451</v>
      </c>
      <c r="D590" s="7" t="s">
        <v>26</v>
      </c>
      <c r="E590" s="7" t="s">
        <v>22</v>
      </c>
      <c r="F590" s="6">
        <v>1</v>
      </c>
      <c r="G590" s="5">
        <v>414.69</v>
      </c>
      <c r="H590" s="4">
        <f t="shared" si="18"/>
        <v>414.69</v>
      </c>
    </row>
    <row r="591" spans="1:8">
      <c r="A591" s="9" t="s">
        <v>1452</v>
      </c>
      <c r="B591" s="7" t="s">
        <v>1453</v>
      </c>
      <c r="C591" s="8" t="s">
        <v>1454</v>
      </c>
      <c r="D591" s="7" t="s">
        <v>26</v>
      </c>
      <c r="E591" s="7" t="s">
        <v>22</v>
      </c>
      <c r="F591" s="6">
        <v>1</v>
      </c>
      <c r="G591" s="5">
        <v>182.34</v>
      </c>
      <c r="H591" s="4">
        <f t="shared" si="18"/>
        <v>182.34</v>
      </c>
    </row>
    <row r="592" spans="1:8" ht="16.5">
      <c r="A592" s="9" t="s">
        <v>1455</v>
      </c>
      <c r="B592" s="7" t="s">
        <v>1456</v>
      </c>
      <c r="C592" s="8" t="s">
        <v>1457</v>
      </c>
      <c r="D592" s="7" t="s">
        <v>14</v>
      </c>
      <c r="E592" s="7" t="s">
        <v>22</v>
      </c>
      <c r="F592" s="6">
        <v>1</v>
      </c>
      <c r="G592" s="5">
        <v>103.21</v>
      </c>
      <c r="H592" s="4">
        <f t="shared" si="18"/>
        <v>103.21</v>
      </c>
    </row>
    <row r="593" spans="1:8" ht="16.5">
      <c r="A593" s="9" t="s">
        <v>1458</v>
      </c>
      <c r="B593" s="7" t="s">
        <v>1459</v>
      </c>
      <c r="C593" s="8" t="s">
        <v>1460</v>
      </c>
      <c r="D593" s="7" t="s">
        <v>14</v>
      </c>
      <c r="E593" s="7" t="s">
        <v>22</v>
      </c>
      <c r="F593" s="6">
        <v>8</v>
      </c>
      <c r="G593" s="5">
        <v>489.83</v>
      </c>
      <c r="H593" s="4">
        <f t="shared" si="18"/>
        <v>3918.64</v>
      </c>
    </row>
    <row r="594" spans="1:8" ht="16.5">
      <c r="A594" s="9" t="s">
        <v>1461</v>
      </c>
      <c r="B594" s="7" t="s">
        <v>1462</v>
      </c>
      <c r="C594" s="8" t="s">
        <v>1463</v>
      </c>
      <c r="D594" s="7" t="s">
        <v>14</v>
      </c>
      <c r="E594" s="7" t="s">
        <v>22</v>
      </c>
      <c r="F594" s="6">
        <v>2</v>
      </c>
      <c r="G594" s="5">
        <v>2430.71</v>
      </c>
      <c r="H594" s="4">
        <f t="shared" si="18"/>
        <v>4861.42</v>
      </c>
    </row>
    <row r="595" spans="1:8">
      <c r="A595" s="10" t="s">
        <v>1464</v>
      </c>
      <c r="B595" s="45" t="s">
        <v>1465</v>
      </c>
      <c r="C595" s="45"/>
      <c r="D595" s="45"/>
      <c r="E595" s="45"/>
      <c r="F595" s="45"/>
      <c r="G595" s="45"/>
      <c r="H595" s="2">
        <f>SUM(H596:H617)</f>
        <v>130742.58</v>
      </c>
    </row>
    <row r="596" spans="1:8" ht="24.75">
      <c r="A596" s="9" t="s">
        <v>1466</v>
      </c>
      <c r="B596" s="7" t="s">
        <v>1467</v>
      </c>
      <c r="C596" s="8" t="s">
        <v>1468</v>
      </c>
      <c r="D596" s="7" t="s">
        <v>14</v>
      </c>
      <c r="E596" s="7" t="s">
        <v>30</v>
      </c>
      <c r="F596" s="6">
        <v>1803.5</v>
      </c>
      <c r="G596" s="5">
        <v>23.6</v>
      </c>
      <c r="H596" s="4">
        <f t="shared" si="18"/>
        <v>42562.6</v>
      </c>
    </row>
    <row r="597" spans="1:8" ht="24.75">
      <c r="A597" s="9" t="s">
        <v>1469</v>
      </c>
      <c r="B597" s="7" t="s">
        <v>1470</v>
      </c>
      <c r="C597" s="8" t="s">
        <v>1471</v>
      </c>
      <c r="D597" s="7" t="s">
        <v>14</v>
      </c>
      <c r="E597" s="7" t="s">
        <v>30</v>
      </c>
      <c r="F597" s="6">
        <v>164.5</v>
      </c>
      <c r="G597" s="5">
        <v>27.62</v>
      </c>
      <c r="H597" s="4">
        <f t="shared" si="18"/>
        <v>4543.49</v>
      </c>
    </row>
    <row r="598" spans="1:8" ht="24.75">
      <c r="A598" s="9" t="s">
        <v>1472</v>
      </c>
      <c r="B598" s="7" t="s">
        <v>1473</v>
      </c>
      <c r="C598" s="8" t="s">
        <v>1474</v>
      </c>
      <c r="D598" s="7" t="s">
        <v>14</v>
      </c>
      <c r="E598" s="7" t="s">
        <v>30</v>
      </c>
      <c r="F598" s="6">
        <v>1.1000000000000001</v>
      </c>
      <c r="G598" s="5">
        <v>16.989999999999998</v>
      </c>
      <c r="H598" s="4">
        <f t="shared" si="18"/>
        <v>18.690000000000001</v>
      </c>
    </row>
    <row r="599" spans="1:8" ht="24.75">
      <c r="A599" s="9" t="s">
        <v>1475</v>
      </c>
      <c r="B599" s="7" t="s">
        <v>1476</v>
      </c>
      <c r="C599" s="8" t="s">
        <v>1477</v>
      </c>
      <c r="D599" s="7" t="s">
        <v>14</v>
      </c>
      <c r="E599" s="7" t="s">
        <v>30</v>
      </c>
      <c r="F599" s="6">
        <v>3</v>
      </c>
      <c r="G599" s="5">
        <v>11.57</v>
      </c>
      <c r="H599" s="4">
        <f t="shared" si="18"/>
        <v>34.71</v>
      </c>
    </row>
    <row r="600" spans="1:8" ht="16.5">
      <c r="A600" s="9" t="s">
        <v>1478</v>
      </c>
      <c r="B600" s="7" t="s">
        <v>1479</v>
      </c>
      <c r="C600" s="8" t="s">
        <v>1480</v>
      </c>
      <c r="D600" s="7" t="s">
        <v>26</v>
      </c>
      <c r="E600" s="7" t="s">
        <v>30</v>
      </c>
      <c r="F600" s="6">
        <v>59.7</v>
      </c>
      <c r="G600" s="5">
        <v>39.520000000000003</v>
      </c>
      <c r="H600" s="4">
        <f t="shared" si="18"/>
        <v>2359.34</v>
      </c>
    </row>
    <row r="601" spans="1:8" ht="16.5">
      <c r="A601" s="9" t="s">
        <v>1481</v>
      </c>
      <c r="B601" s="7" t="s">
        <v>1482</v>
      </c>
      <c r="C601" s="8" t="s">
        <v>1483</v>
      </c>
      <c r="D601" s="7" t="s">
        <v>26</v>
      </c>
      <c r="E601" s="7" t="s">
        <v>30</v>
      </c>
      <c r="F601" s="6">
        <v>52.4</v>
      </c>
      <c r="G601" s="5">
        <v>54.32</v>
      </c>
      <c r="H601" s="4">
        <f t="shared" si="18"/>
        <v>2846.37</v>
      </c>
    </row>
    <row r="602" spans="1:8" ht="16.5">
      <c r="A602" s="9" t="s">
        <v>1484</v>
      </c>
      <c r="B602" s="7" t="s">
        <v>1485</v>
      </c>
      <c r="C602" s="8" t="s">
        <v>1486</v>
      </c>
      <c r="D602" s="7" t="s">
        <v>26</v>
      </c>
      <c r="E602" s="7" t="s">
        <v>30</v>
      </c>
      <c r="F602" s="6">
        <v>147.1</v>
      </c>
      <c r="G602" s="5">
        <v>47.52</v>
      </c>
      <c r="H602" s="4">
        <f t="shared" si="18"/>
        <v>6990.19</v>
      </c>
    </row>
    <row r="603" spans="1:8" ht="16.5">
      <c r="A603" s="9" t="s">
        <v>1487</v>
      </c>
      <c r="B603" s="7" t="s">
        <v>1488</v>
      </c>
      <c r="C603" s="8" t="s">
        <v>1489</v>
      </c>
      <c r="D603" s="7" t="s">
        <v>26</v>
      </c>
      <c r="E603" s="7" t="s">
        <v>30</v>
      </c>
      <c r="F603" s="6">
        <v>55</v>
      </c>
      <c r="G603" s="5">
        <v>64.47</v>
      </c>
      <c r="H603" s="4">
        <f t="shared" si="18"/>
        <v>3545.85</v>
      </c>
    </row>
    <row r="604" spans="1:8" ht="16.5">
      <c r="A604" s="9" t="s">
        <v>1490</v>
      </c>
      <c r="B604" s="7" t="s">
        <v>1325</v>
      </c>
      <c r="C604" s="8" t="s">
        <v>1326</v>
      </c>
      <c r="D604" s="7" t="s">
        <v>26</v>
      </c>
      <c r="E604" s="7" t="s">
        <v>30</v>
      </c>
      <c r="F604" s="6">
        <v>962</v>
      </c>
      <c r="G604" s="5">
        <v>35.79</v>
      </c>
      <c r="H604" s="4">
        <f t="shared" si="18"/>
        <v>34429.980000000003</v>
      </c>
    </row>
    <row r="605" spans="1:8" ht="16.5">
      <c r="A605" s="9" t="s">
        <v>1491</v>
      </c>
      <c r="B605" s="7" t="s">
        <v>1492</v>
      </c>
      <c r="C605" s="8" t="s">
        <v>1493</v>
      </c>
      <c r="D605" s="7" t="s">
        <v>26</v>
      </c>
      <c r="E605" s="7" t="s">
        <v>30</v>
      </c>
      <c r="F605" s="6">
        <v>127.1</v>
      </c>
      <c r="G605" s="5">
        <v>93.21</v>
      </c>
      <c r="H605" s="4">
        <f t="shared" si="18"/>
        <v>11846.99</v>
      </c>
    </row>
    <row r="606" spans="1:8" ht="24.75">
      <c r="A606" s="9" t="s">
        <v>1494</v>
      </c>
      <c r="B606" s="7" t="s">
        <v>1495</v>
      </c>
      <c r="C606" s="8" t="s">
        <v>1496</v>
      </c>
      <c r="D606" s="7" t="s">
        <v>14</v>
      </c>
      <c r="E606" s="7" t="s">
        <v>22</v>
      </c>
      <c r="F606" s="6">
        <v>6</v>
      </c>
      <c r="G606" s="5">
        <v>189.6</v>
      </c>
      <c r="H606" s="4">
        <f t="shared" si="18"/>
        <v>1137.5999999999999</v>
      </c>
    </row>
    <row r="607" spans="1:8" ht="24.75">
      <c r="A607" s="9" t="s">
        <v>1497</v>
      </c>
      <c r="B607" s="7" t="s">
        <v>1498</v>
      </c>
      <c r="C607" s="8" t="s">
        <v>1499</v>
      </c>
      <c r="D607" s="7" t="s">
        <v>14</v>
      </c>
      <c r="E607" s="7" t="s">
        <v>22</v>
      </c>
      <c r="F607" s="6">
        <v>14</v>
      </c>
      <c r="G607" s="5">
        <v>298.8</v>
      </c>
      <c r="H607" s="4">
        <f t="shared" si="18"/>
        <v>4183.2</v>
      </c>
    </row>
    <row r="608" spans="1:8" ht="24.75">
      <c r="A608" s="9" t="s">
        <v>1500</v>
      </c>
      <c r="B608" s="7" t="s">
        <v>1331</v>
      </c>
      <c r="C608" s="8" t="s">
        <v>1332</v>
      </c>
      <c r="D608" s="7" t="s">
        <v>14</v>
      </c>
      <c r="E608" s="7" t="s">
        <v>22</v>
      </c>
      <c r="F608" s="6">
        <v>14</v>
      </c>
      <c r="G608" s="5">
        <v>24.32</v>
      </c>
      <c r="H608" s="4">
        <f t="shared" si="18"/>
        <v>340.48</v>
      </c>
    </row>
    <row r="609" spans="1:8" ht="16.5">
      <c r="A609" s="9" t="s">
        <v>1501</v>
      </c>
      <c r="B609" s="7" t="s">
        <v>1502</v>
      </c>
      <c r="C609" s="8" t="s">
        <v>1503</v>
      </c>
      <c r="D609" s="7" t="s">
        <v>14</v>
      </c>
      <c r="E609" s="7" t="s">
        <v>22</v>
      </c>
      <c r="F609" s="6">
        <v>82</v>
      </c>
      <c r="G609" s="5">
        <v>22.06</v>
      </c>
      <c r="H609" s="4">
        <f t="shared" si="18"/>
        <v>1808.92</v>
      </c>
    </row>
    <row r="610" spans="1:8" ht="24.75">
      <c r="A610" s="9" t="s">
        <v>1504</v>
      </c>
      <c r="B610" s="7" t="s">
        <v>1505</v>
      </c>
      <c r="C610" s="8" t="s">
        <v>1506</v>
      </c>
      <c r="D610" s="7" t="s">
        <v>14</v>
      </c>
      <c r="E610" s="7" t="s">
        <v>22</v>
      </c>
      <c r="F610" s="6">
        <v>165</v>
      </c>
      <c r="G610" s="5">
        <v>35.130000000000003</v>
      </c>
      <c r="H610" s="4">
        <f t="shared" si="18"/>
        <v>5796.45</v>
      </c>
    </row>
    <row r="611" spans="1:8" ht="24.75">
      <c r="A611" s="9" t="s">
        <v>1507</v>
      </c>
      <c r="B611" s="7" t="s">
        <v>1508</v>
      </c>
      <c r="C611" s="8" t="s">
        <v>1509</v>
      </c>
      <c r="D611" s="7" t="s">
        <v>14</v>
      </c>
      <c r="E611" s="7" t="s">
        <v>22</v>
      </c>
      <c r="F611" s="6">
        <v>16</v>
      </c>
      <c r="G611" s="5">
        <v>48.34</v>
      </c>
      <c r="H611" s="4">
        <f t="shared" si="18"/>
        <v>773.44</v>
      </c>
    </row>
    <row r="612" spans="1:8" ht="24.75">
      <c r="A612" s="9" t="s">
        <v>1510</v>
      </c>
      <c r="B612" s="7" t="s">
        <v>1511</v>
      </c>
      <c r="C612" s="8" t="s">
        <v>1512</v>
      </c>
      <c r="D612" s="7" t="s">
        <v>14</v>
      </c>
      <c r="E612" s="7" t="s">
        <v>22</v>
      </c>
      <c r="F612" s="6">
        <v>34</v>
      </c>
      <c r="G612" s="5">
        <v>42.34</v>
      </c>
      <c r="H612" s="4">
        <f t="shared" si="18"/>
        <v>1439.56</v>
      </c>
    </row>
    <row r="613" spans="1:8" ht="24.75">
      <c r="A613" s="9" t="s">
        <v>1513</v>
      </c>
      <c r="B613" s="7" t="s">
        <v>1514</v>
      </c>
      <c r="C613" s="8" t="s">
        <v>1515</v>
      </c>
      <c r="D613" s="7" t="s">
        <v>14</v>
      </c>
      <c r="E613" s="7" t="s">
        <v>22</v>
      </c>
      <c r="F613" s="6">
        <v>2</v>
      </c>
      <c r="G613" s="5">
        <v>18.37</v>
      </c>
      <c r="H613" s="4">
        <f t="shared" si="18"/>
        <v>36.74</v>
      </c>
    </row>
    <row r="614" spans="1:8" ht="24.75">
      <c r="A614" s="9" t="s">
        <v>1516</v>
      </c>
      <c r="B614" s="7" t="s">
        <v>1517</v>
      </c>
      <c r="C614" s="8" t="s">
        <v>1518</v>
      </c>
      <c r="D614" s="7" t="s">
        <v>14</v>
      </c>
      <c r="E614" s="7" t="s">
        <v>22</v>
      </c>
      <c r="F614" s="6">
        <v>14</v>
      </c>
      <c r="G614" s="5">
        <v>63.73</v>
      </c>
      <c r="H614" s="4">
        <f t="shared" si="18"/>
        <v>892.22</v>
      </c>
    </row>
    <row r="615" spans="1:8" ht="24.75">
      <c r="A615" s="9" t="s">
        <v>1519</v>
      </c>
      <c r="B615" s="7" t="s">
        <v>1520</v>
      </c>
      <c r="C615" s="8" t="s">
        <v>1521</v>
      </c>
      <c r="D615" s="7" t="s">
        <v>14</v>
      </c>
      <c r="E615" s="7" t="s">
        <v>22</v>
      </c>
      <c r="F615" s="6">
        <v>25</v>
      </c>
      <c r="G615" s="5">
        <v>137.52000000000001</v>
      </c>
      <c r="H615" s="4">
        <f t="shared" si="18"/>
        <v>3438</v>
      </c>
    </row>
    <row r="616" spans="1:8" ht="24.75">
      <c r="A616" s="9" t="s">
        <v>1522</v>
      </c>
      <c r="B616" s="7" t="s">
        <v>1523</v>
      </c>
      <c r="C616" s="8" t="s">
        <v>1524</v>
      </c>
      <c r="D616" s="7" t="s">
        <v>14</v>
      </c>
      <c r="E616" s="7" t="s">
        <v>22</v>
      </c>
      <c r="F616" s="6">
        <v>28</v>
      </c>
      <c r="G616" s="5">
        <v>40.880000000000003</v>
      </c>
      <c r="H616" s="4">
        <f t="shared" si="18"/>
        <v>1144.6400000000001</v>
      </c>
    </row>
    <row r="617" spans="1:8" ht="24.75">
      <c r="A617" s="9" t="s">
        <v>1525</v>
      </c>
      <c r="B617" s="7" t="s">
        <v>1526</v>
      </c>
      <c r="C617" s="8" t="s">
        <v>1527</v>
      </c>
      <c r="D617" s="7" t="s">
        <v>14</v>
      </c>
      <c r="E617" s="7" t="s">
        <v>22</v>
      </c>
      <c r="F617" s="6">
        <v>16</v>
      </c>
      <c r="G617" s="5">
        <v>35.82</v>
      </c>
      <c r="H617" s="4">
        <f t="shared" si="18"/>
        <v>573.12</v>
      </c>
    </row>
    <row r="618" spans="1:8">
      <c r="A618" s="10" t="s">
        <v>1528</v>
      </c>
      <c r="B618" s="45" t="s">
        <v>1529</v>
      </c>
      <c r="C618" s="45"/>
      <c r="D618" s="45"/>
      <c r="E618" s="45"/>
      <c r="F618" s="45"/>
      <c r="G618" s="45"/>
      <c r="H618" s="2">
        <f>SUM(H619:H633)</f>
        <v>383648.36</v>
      </c>
    </row>
    <row r="619" spans="1:8" ht="24.75">
      <c r="A619" s="9" t="s">
        <v>1530</v>
      </c>
      <c r="B619" s="7" t="s">
        <v>1340</v>
      </c>
      <c r="C619" s="8" t="s">
        <v>1341</v>
      </c>
      <c r="D619" s="7" t="s">
        <v>14</v>
      </c>
      <c r="E619" s="7" t="s">
        <v>30</v>
      </c>
      <c r="F619" s="6">
        <v>9737.83</v>
      </c>
      <c r="G619" s="5">
        <v>4.7699999999999996</v>
      </c>
      <c r="H619" s="4">
        <f t="shared" si="18"/>
        <v>46449.45</v>
      </c>
    </row>
    <row r="620" spans="1:8" ht="24.75">
      <c r="A620" s="9" t="s">
        <v>1531</v>
      </c>
      <c r="B620" s="7" t="s">
        <v>1532</v>
      </c>
      <c r="C620" s="8" t="s">
        <v>1533</v>
      </c>
      <c r="D620" s="7" t="s">
        <v>14</v>
      </c>
      <c r="E620" s="7" t="s">
        <v>30</v>
      </c>
      <c r="F620" s="6">
        <v>4192</v>
      </c>
      <c r="G620" s="5">
        <v>7.27</v>
      </c>
      <c r="H620" s="4">
        <f t="shared" si="18"/>
        <v>30475.84</v>
      </c>
    </row>
    <row r="621" spans="1:8" ht="24.75">
      <c r="A621" s="9" t="s">
        <v>1534</v>
      </c>
      <c r="B621" s="7" t="s">
        <v>1535</v>
      </c>
      <c r="C621" s="8" t="s">
        <v>1536</v>
      </c>
      <c r="D621" s="7" t="s">
        <v>14</v>
      </c>
      <c r="E621" s="7" t="s">
        <v>30</v>
      </c>
      <c r="F621" s="6">
        <v>5078.8999999999996</v>
      </c>
      <c r="G621" s="5">
        <v>10.1</v>
      </c>
      <c r="H621" s="4">
        <f t="shared" si="18"/>
        <v>51296.89</v>
      </c>
    </row>
    <row r="622" spans="1:8" ht="24.75">
      <c r="A622" s="9" t="s">
        <v>1537</v>
      </c>
      <c r="B622" s="7" t="s">
        <v>1538</v>
      </c>
      <c r="C622" s="8" t="s">
        <v>1539</v>
      </c>
      <c r="D622" s="7" t="s">
        <v>14</v>
      </c>
      <c r="E622" s="7" t="s">
        <v>30</v>
      </c>
      <c r="F622" s="6">
        <v>1965.35</v>
      </c>
      <c r="G622" s="5">
        <v>17.82</v>
      </c>
      <c r="H622" s="4">
        <f t="shared" si="18"/>
        <v>35022.54</v>
      </c>
    </row>
    <row r="623" spans="1:8" ht="24.75">
      <c r="A623" s="9" t="s">
        <v>1540</v>
      </c>
      <c r="B623" s="7" t="s">
        <v>1541</v>
      </c>
      <c r="C623" s="8" t="s">
        <v>1542</v>
      </c>
      <c r="D623" s="7" t="s">
        <v>14</v>
      </c>
      <c r="E623" s="7" t="s">
        <v>30</v>
      </c>
      <c r="F623" s="6">
        <v>462.8</v>
      </c>
      <c r="G623" s="5">
        <v>7.72</v>
      </c>
      <c r="H623" s="4">
        <f t="shared" si="18"/>
        <v>3572.82</v>
      </c>
    </row>
    <row r="624" spans="1:8" ht="24.75">
      <c r="A624" s="9" t="s">
        <v>1543</v>
      </c>
      <c r="B624" s="7" t="s">
        <v>1544</v>
      </c>
      <c r="C624" s="8" t="s">
        <v>1545</v>
      </c>
      <c r="D624" s="7" t="s">
        <v>14</v>
      </c>
      <c r="E624" s="7" t="s">
        <v>30</v>
      </c>
      <c r="F624" s="6">
        <v>161</v>
      </c>
      <c r="G624" s="5">
        <v>10.57</v>
      </c>
      <c r="H624" s="4">
        <f t="shared" si="18"/>
        <v>1701.77</v>
      </c>
    </row>
    <row r="625" spans="1:8" ht="24.75">
      <c r="A625" s="9" t="s">
        <v>1546</v>
      </c>
      <c r="B625" s="7" t="s">
        <v>1547</v>
      </c>
      <c r="C625" s="8" t="s">
        <v>1548</v>
      </c>
      <c r="D625" s="7" t="s">
        <v>14</v>
      </c>
      <c r="E625" s="7" t="s">
        <v>30</v>
      </c>
      <c r="F625" s="6">
        <v>606.4</v>
      </c>
      <c r="G625" s="5">
        <v>16.73</v>
      </c>
      <c r="H625" s="4">
        <f t="shared" si="18"/>
        <v>10145.07</v>
      </c>
    </row>
    <row r="626" spans="1:8" ht="24.75">
      <c r="A626" s="9" t="s">
        <v>1549</v>
      </c>
      <c r="B626" s="7" t="s">
        <v>1550</v>
      </c>
      <c r="C626" s="8" t="s">
        <v>1551</v>
      </c>
      <c r="D626" s="7" t="s">
        <v>14</v>
      </c>
      <c r="E626" s="7" t="s">
        <v>30</v>
      </c>
      <c r="F626" s="6">
        <v>175.5</v>
      </c>
      <c r="G626" s="5">
        <v>28.4</v>
      </c>
      <c r="H626" s="4">
        <f t="shared" si="18"/>
        <v>4984.2</v>
      </c>
    </row>
    <row r="627" spans="1:8" ht="24.75">
      <c r="A627" s="9" t="s">
        <v>1552</v>
      </c>
      <c r="B627" s="7" t="s">
        <v>1553</v>
      </c>
      <c r="C627" s="8" t="s">
        <v>1554</v>
      </c>
      <c r="D627" s="7" t="s">
        <v>14</v>
      </c>
      <c r="E627" s="7" t="s">
        <v>30</v>
      </c>
      <c r="F627" s="6">
        <v>190.8</v>
      </c>
      <c r="G627" s="5">
        <v>39.01</v>
      </c>
      <c r="H627" s="4">
        <f t="shared" si="18"/>
        <v>7443.11</v>
      </c>
    </row>
    <row r="628" spans="1:8" ht="24.75">
      <c r="A628" s="9" t="s">
        <v>1555</v>
      </c>
      <c r="B628" s="7" t="s">
        <v>1556</v>
      </c>
      <c r="C628" s="8" t="s">
        <v>1557</v>
      </c>
      <c r="D628" s="7" t="s">
        <v>14</v>
      </c>
      <c r="E628" s="7" t="s">
        <v>30</v>
      </c>
      <c r="F628" s="6">
        <v>132.30000000000001</v>
      </c>
      <c r="G628" s="5">
        <v>56.3</v>
      </c>
      <c r="H628" s="4">
        <f t="shared" ref="H628:H657" si="19">ROUND(G628*F628,2)</f>
        <v>7448.49</v>
      </c>
    </row>
    <row r="629" spans="1:8" ht="24.75">
      <c r="A629" s="9" t="s">
        <v>1558</v>
      </c>
      <c r="B629" s="7" t="s">
        <v>1559</v>
      </c>
      <c r="C629" s="8" t="s">
        <v>1560</v>
      </c>
      <c r="D629" s="7" t="s">
        <v>14</v>
      </c>
      <c r="E629" s="7" t="s">
        <v>30</v>
      </c>
      <c r="F629" s="6">
        <v>223.6</v>
      </c>
      <c r="G629" s="5">
        <v>100.34</v>
      </c>
      <c r="H629" s="4">
        <f t="shared" si="19"/>
        <v>22436.02</v>
      </c>
    </row>
    <row r="630" spans="1:8" ht="24.75">
      <c r="A630" s="9" t="s">
        <v>1561</v>
      </c>
      <c r="B630" s="7" t="s">
        <v>1562</v>
      </c>
      <c r="C630" s="8" t="s">
        <v>1563</v>
      </c>
      <c r="D630" s="7" t="s">
        <v>14</v>
      </c>
      <c r="E630" s="7" t="s">
        <v>30</v>
      </c>
      <c r="F630" s="6">
        <v>52.8</v>
      </c>
      <c r="G630" s="5">
        <v>130.13999999999999</v>
      </c>
      <c r="H630" s="4">
        <f t="shared" si="19"/>
        <v>6871.39</v>
      </c>
    </row>
    <row r="631" spans="1:8" ht="24.75">
      <c r="A631" s="9" t="s">
        <v>1564</v>
      </c>
      <c r="B631" s="7" t="s">
        <v>1565</v>
      </c>
      <c r="C631" s="8" t="s">
        <v>1566</v>
      </c>
      <c r="D631" s="7" t="s">
        <v>14</v>
      </c>
      <c r="E631" s="7" t="s">
        <v>30</v>
      </c>
      <c r="F631" s="6">
        <v>61.6</v>
      </c>
      <c r="G631" s="5">
        <v>192.75</v>
      </c>
      <c r="H631" s="4">
        <f t="shared" si="19"/>
        <v>11873.4</v>
      </c>
    </row>
    <row r="632" spans="1:8" ht="24.75">
      <c r="A632" s="9" t="s">
        <v>1567</v>
      </c>
      <c r="B632" s="7" t="s">
        <v>1568</v>
      </c>
      <c r="C632" s="8" t="s">
        <v>1569</v>
      </c>
      <c r="D632" s="7" t="s">
        <v>14</v>
      </c>
      <c r="E632" s="7" t="s">
        <v>30</v>
      </c>
      <c r="F632" s="6">
        <v>211.2</v>
      </c>
      <c r="G632" s="5">
        <v>254.92</v>
      </c>
      <c r="H632" s="4">
        <f t="shared" si="19"/>
        <v>53839.1</v>
      </c>
    </row>
    <row r="633" spans="1:8" ht="24.75">
      <c r="A633" s="9" t="s">
        <v>1570</v>
      </c>
      <c r="B633" s="7" t="s">
        <v>1571</v>
      </c>
      <c r="C633" s="8" t="s">
        <v>1572</v>
      </c>
      <c r="D633" s="7" t="s">
        <v>14</v>
      </c>
      <c r="E633" s="7" t="s">
        <v>30</v>
      </c>
      <c r="F633" s="6">
        <v>273.60000000000002</v>
      </c>
      <c r="G633" s="5">
        <v>329.27</v>
      </c>
      <c r="H633" s="4">
        <f t="shared" si="19"/>
        <v>90088.27</v>
      </c>
    </row>
    <row r="634" spans="1:8">
      <c r="A634" s="10" t="s">
        <v>1573</v>
      </c>
      <c r="B634" s="45" t="s">
        <v>1574</v>
      </c>
      <c r="C634" s="45"/>
      <c r="D634" s="45"/>
      <c r="E634" s="45"/>
      <c r="F634" s="45"/>
      <c r="G634" s="45"/>
      <c r="H634" s="2">
        <f>SUM(H635:H639)</f>
        <v>39704.07</v>
      </c>
    </row>
    <row r="635" spans="1:8" ht="24.75">
      <c r="A635" s="9" t="s">
        <v>1575</v>
      </c>
      <c r="B635" s="7" t="s">
        <v>1576</v>
      </c>
      <c r="C635" s="8" t="s">
        <v>1577</v>
      </c>
      <c r="D635" s="7" t="s">
        <v>26</v>
      </c>
      <c r="E635" s="7" t="s">
        <v>30</v>
      </c>
      <c r="F635" s="6">
        <v>3.4</v>
      </c>
      <c r="G635" s="5">
        <v>153.53</v>
      </c>
      <c r="H635" s="4">
        <f>ROUND(G635*F635,2)</f>
        <v>522</v>
      </c>
    </row>
    <row r="636" spans="1:8" ht="24.75">
      <c r="A636" s="9" t="s">
        <v>1578</v>
      </c>
      <c r="B636" s="7" t="s">
        <v>1579</v>
      </c>
      <c r="C636" s="8" t="s">
        <v>1580</v>
      </c>
      <c r="D636" s="7" t="s">
        <v>26</v>
      </c>
      <c r="E636" s="7" t="s">
        <v>30</v>
      </c>
      <c r="F636" s="6">
        <v>45.7</v>
      </c>
      <c r="G636" s="5">
        <v>200.16</v>
      </c>
      <c r="H636" s="4">
        <f t="shared" si="19"/>
        <v>9147.31</v>
      </c>
    </row>
    <row r="637" spans="1:8" ht="24.75">
      <c r="A637" s="9" t="s">
        <v>1581</v>
      </c>
      <c r="B637" s="7" t="s">
        <v>1582</v>
      </c>
      <c r="C637" s="8" t="s">
        <v>1583</v>
      </c>
      <c r="D637" s="7" t="s">
        <v>26</v>
      </c>
      <c r="E637" s="7" t="s">
        <v>30</v>
      </c>
      <c r="F637" s="6">
        <v>211.6</v>
      </c>
      <c r="G637" s="5">
        <v>122.13</v>
      </c>
      <c r="H637" s="4">
        <f t="shared" si="19"/>
        <v>25842.71</v>
      </c>
    </row>
    <row r="638" spans="1:8" ht="24.75">
      <c r="A638" s="9" t="s">
        <v>1584</v>
      </c>
      <c r="B638" s="7" t="s">
        <v>1585</v>
      </c>
      <c r="C638" s="8" t="s">
        <v>1586</v>
      </c>
      <c r="D638" s="7" t="s">
        <v>26</v>
      </c>
      <c r="E638" s="7" t="s">
        <v>30</v>
      </c>
      <c r="F638" s="6">
        <v>2.9</v>
      </c>
      <c r="G638" s="5">
        <v>179.09</v>
      </c>
      <c r="H638" s="4">
        <f t="shared" si="19"/>
        <v>519.36</v>
      </c>
    </row>
    <row r="639" spans="1:8" ht="24.75">
      <c r="A639" s="9" t="s">
        <v>1587</v>
      </c>
      <c r="B639" s="7" t="s">
        <v>1588</v>
      </c>
      <c r="C639" s="8" t="s">
        <v>1589</v>
      </c>
      <c r="D639" s="7" t="s">
        <v>14</v>
      </c>
      <c r="E639" s="7" t="s">
        <v>30</v>
      </c>
      <c r="F639" s="6">
        <v>160.1</v>
      </c>
      <c r="G639" s="5">
        <v>22.94</v>
      </c>
      <c r="H639" s="4">
        <f t="shared" si="19"/>
        <v>3672.69</v>
      </c>
    </row>
    <row r="640" spans="1:8">
      <c r="A640" s="10" t="s">
        <v>1590</v>
      </c>
      <c r="B640" s="45" t="s">
        <v>1591</v>
      </c>
      <c r="C640" s="45"/>
      <c r="D640" s="45"/>
      <c r="E640" s="45"/>
      <c r="F640" s="45"/>
      <c r="G640" s="45"/>
      <c r="H640" s="2">
        <f>SUM(H641:H657)</f>
        <v>63428.24</v>
      </c>
    </row>
    <row r="641" spans="1:8" ht="16.5">
      <c r="A641" s="9" t="s">
        <v>1592</v>
      </c>
      <c r="B641" s="7" t="s">
        <v>1593</v>
      </c>
      <c r="C641" s="8" t="s">
        <v>1594</v>
      </c>
      <c r="D641" s="7" t="s">
        <v>14</v>
      </c>
      <c r="E641" s="7" t="s">
        <v>22</v>
      </c>
      <c r="F641" s="6">
        <v>238</v>
      </c>
      <c r="G641" s="5">
        <v>38.76</v>
      </c>
      <c r="H641" s="4">
        <f t="shared" si="19"/>
        <v>9224.8799999999992</v>
      </c>
    </row>
    <row r="642" spans="1:8" ht="16.5">
      <c r="A642" s="9" t="s">
        <v>1595</v>
      </c>
      <c r="B642" s="7" t="s">
        <v>1596</v>
      </c>
      <c r="C642" s="8" t="s">
        <v>1597</v>
      </c>
      <c r="D642" s="7" t="s">
        <v>14</v>
      </c>
      <c r="E642" s="7" t="s">
        <v>22</v>
      </c>
      <c r="F642" s="6">
        <v>44</v>
      </c>
      <c r="G642" s="5">
        <v>41.18</v>
      </c>
      <c r="H642" s="4">
        <f t="shared" si="19"/>
        <v>1811.92</v>
      </c>
    </row>
    <row r="643" spans="1:8" ht="16.5">
      <c r="A643" s="9" t="s">
        <v>1598</v>
      </c>
      <c r="B643" s="7" t="s">
        <v>1599</v>
      </c>
      <c r="C643" s="8" t="s">
        <v>1600</v>
      </c>
      <c r="D643" s="7" t="s">
        <v>14</v>
      </c>
      <c r="E643" s="7" t="s">
        <v>22</v>
      </c>
      <c r="F643" s="6">
        <v>1</v>
      </c>
      <c r="G643" s="5">
        <v>45.12</v>
      </c>
      <c r="H643" s="4">
        <f t="shared" si="19"/>
        <v>45.12</v>
      </c>
    </row>
    <row r="644" spans="1:8" ht="24.75">
      <c r="A644" s="9" t="s">
        <v>1601</v>
      </c>
      <c r="B644" s="7" t="s">
        <v>1602</v>
      </c>
      <c r="C644" s="8" t="s">
        <v>1603</v>
      </c>
      <c r="D644" s="7" t="s">
        <v>14</v>
      </c>
      <c r="E644" s="7" t="s">
        <v>22</v>
      </c>
      <c r="F644" s="6">
        <v>8</v>
      </c>
      <c r="G644" s="5">
        <v>71.16</v>
      </c>
      <c r="H644" s="4">
        <f t="shared" si="19"/>
        <v>569.28</v>
      </c>
    </row>
    <row r="645" spans="1:8" ht="16.5">
      <c r="A645" s="9" t="s">
        <v>1604</v>
      </c>
      <c r="B645" s="7" t="s">
        <v>1605</v>
      </c>
      <c r="C645" s="8" t="s">
        <v>1606</v>
      </c>
      <c r="D645" s="7" t="s">
        <v>14</v>
      </c>
      <c r="E645" s="7" t="s">
        <v>22</v>
      </c>
      <c r="F645" s="6">
        <v>32</v>
      </c>
      <c r="G645" s="5">
        <v>37.020000000000003</v>
      </c>
      <c r="H645" s="4">
        <f t="shared" si="19"/>
        <v>1184.6400000000001</v>
      </c>
    </row>
    <row r="646" spans="1:8" ht="16.5">
      <c r="A646" s="9" t="s">
        <v>1607</v>
      </c>
      <c r="B646" s="7" t="s">
        <v>1608</v>
      </c>
      <c r="C646" s="8" t="s">
        <v>1609</v>
      </c>
      <c r="D646" s="7" t="s">
        <v>14</v>
      </c>
      <c r="E646" s="7" t="s">
        <v>22</v>
      </c>
      <c r="F646" s="6">
        <v>21</v>
      </c>
      <c r="G646" s="5">
        <v>56.23</v>
      </c>
      <c r="H646" s="4">
        <f t="shared" si="19"/>
        <v>1180.83</v>
      </c>
    </row>
    <row r="647" spans="1:8" ht="16.5">
      <c r="A647" s="9" t="s">
        <v>1610</v>
      </c>
      <c r="B647" s="7" t="s">
        <v>1611</v>
      </c>
      <c r="C647" s="8" t="s">
        <v>1612</v>
      </c>
      <c r="D647" s="7" t="s">
        <v>14</v>
      </c>
      <c r="E647" s="7" t="s">
        <v>22</v>
      </c>
      <c r="F647" s="6">
        <v>2</v>
      </c>
      <c r="G647" s="5">
        <v>75.42</v>
      </c>
      <c r="H647" s="4">
        <f t="shared" si="19"/>
        <v>150.84</v>
      </c>
    </row>
    <row r="648" spans="1:8" ht="16.5">
      <c r="A648" s="9" t="s">
        <v>1613</v>
      </c>
      <c r="B648" s="7" t="s">
        <v>1614</v>
      </c>
      <c r="C648" s="8" t="s">
        <v>1615</v>
      </c>
      <c r="D648" s="7" t="s">
        <v>14</v>
      </c>
      <c r="E648" s="7" t="s">
        <v>22</v>
      </c>
      <c r="F648" s="6">
        <v>2</v>
      </c>
      <c r="G648" s="5">
        <v>99.64</v>
      </c>
      <c r="H648" s="4">
        <f t="shared" si="19"/>
        <v>199.28</v>
      </c>
    </row>
    <row r="649" spans="1:8" ht="16.5">
      <c r="A649" s="9" t="s">
        <v>1616</v>
      </c>
      <c r="B649" s="7" t="s">
        <v>1617</v>
      </c>
      <c r="C649" s="8" t="s">
        <v>1618</v>
      </c>
      <c r="D649" s="7" t="s">
        <v>26</v>
      </c>
      <c r="E649" s="7" t="s">
        <v>22</v>
      </c>
      <c r="F649" s="6">
        <v>18</v>
      </c>
      <c r="G649" s="5">
        <v>16.29</v>
      </c>
      <c r="H649" s="4">
        <f t="shared" si="19"/>
        <v>293.22000000000003</v>
      </c>
    </row>
    <row r="650" spans="1:8">
      <c r="A650" s="9" t="s">
        <v>1619</v>
      </c>
      <c r="B650" s="7" t="s">
        <v>1620</v>
      </c>
      <c r="C650" s="8" t="s">
        <v>1621</v>
      </c>
      <c r="D650" s="7" t="s">
        <v>26</v>
      </c>
      <c r="E650" s="7" t="s">
        <v>22</v>
      </c>
      <c r="F650" s="6">
        <v>37</v>
      </c>
      <c r="G650" s="5">
        <v>55.39</v>
      </c>
      <c r="H650" s="4">
        <f t="shared" si="19"/>
        <v>2049.4299999999998</v>
      </c>
    </row>
    <row r="651" spans="1:8">
      <c r="A651" s="9" t="s">
        <v>1622</v>
      </c>
      <c r="B651" s="7" t="s">
        <v>1623</v>
      </c>
      <c r="C651" s="8" t="s">
        <v>1624</v>
      </c>
      <c r="D651" s="7" t="s">
        <v>26</v>
      </c>
      <c r="E651" s="7" t="s">
        <v>22</v>
      </c>
      <c r="F651" s="6">
        <v>27</v>
      </c>
      <c r="G651" s="5">
        <v>132.22999999999999</v>
      </c>
      <c r="H651" s="4">
        <f t="shared" si="19"/>
        <v>3570.21</v>
      </c>
    </row>
    <row r="652" spans="1:8">
      <c r="A652" s="9" t="s">
        <v>1625</v>
      </c>
      <c r="B652" s="7" t="s">
        <v>1626</v>
      </c>
      <c r="C652" s="8" t="s">
        <v>1627</v>
      </c>
      <c r="D652" s="7" t="s">
        <v>26</v>
      </c>
      <c r="E652" s="7" t="s">
        <v>22</v>
      </c>
      <c r="F652" s="6">
        <v>177</v>
      </c>
      <c r="G652" s="5">
        <v>132.22999999999999</v>
      </c>
      <c r="H652" s="4">
        <f t="shared" si="19"/>
        <v>23404.71</v>
      </c>
    </row>
    <row r="653" spans="1:8" ht="16.5">
      <c r="A653" s="9" t="s">
        <v>1628</v>
      </c>
      <c r="B653" s="7" t="s">
        <v>1629</v>
      </c>
      <c r="C653" s="8" t="s">
        <v>1630</v>
      </c>
      <c r="D653" s="7" t="s">
        <v>14</v>
      </c>
      <c r="E653" s="7" t="s">
        <v>22</v>
      </c>
      <c r="F653" s="6">
        <v>109</v>
      </c>
      <c r="G653" s="5">
        <v>35.71</v>
      </c>
      <c r="H653" s="4">
        <f t="shared" si="19"/>
        <v>3892.39</v>
      </c>
    </row>
    <row r="654" spans="1:8" ht="16.5">
      <c r="A654" s="9" t="s">
        <v>1631</v>
      </c>
      <c r="B654" s="7" t="s">
        <v>1632</v>
      </c>
      <c r="C654" s="8" t="s">
        <v>1633</v>
      </c>
      <c r="D654" s="7" t="s">
        <v>26</v>
      </c>
      <c r="E654" s="7" t="s">
        <v>22</v>
      </c>
      <c r="F654" s="6">
        <v>25</v>
      </c>
      <c r="G654" s="5">
        <v>147.13999999999999</v>
      </c>
      <c r="H654" s="4">
        <f t="shared" si="19"/>
        <v>3678.5</v>
      </c>
    </row>
    <row r="655" spans="1:8" ht="24.75">
      <c r="A655" s="9" t="s">
        <v>1634</v>
      </c>
      <c r="B655" s="7" t="s">
        <v>1635</v>
      </c>
      <c r="C655" s="8" t="s">
        <v>1636</v>
      </c>
      <c r="D655" s="7" t="s">
        <v>14</v>
      </c>
      <c r="E655" s="7" t="s">
        <v>22</v>
      </c>
      <c r="F655" s="6">
        <v>76</v>
      </c>
      <c r="G655" s="5">
        <v>112.54</v>
      </c>
      <c r="H655" s="4">
        <f t="shared" si="19"/>
        <v>8553.0400000000009</v>
      </c>
    </row>
    <row r="656" spans="1:8">
      <c r="A656" s="9" t="s">
        <v>1637</v>
      </c>
      <c r="B656" s="7" t="s">
        <v>1638</v>
      </c>
      <c r="C656" s="8" t="s">
        <v>1639</v>
      </c>
      <c r="D656" s="7" t="s">
        <v>26</v>
      </c>
      <c r="E656" s="7" t="s">
        <v>22</v>
      </c>
      <c r="F656" s="6">
        <v>25</v>
      </c>
      <c r="G656" s="5">
        <v>135.38999999999999</v>
      </c>
      <c r="H656" s="4">
        <f t="shared" si="19"/>
        <v>3384.75</v>
      </c>
    </row>
    <row r="657" spans="1:8" ht="16.5">
      <c r="A657" s="9" t="s">
        <v>1640</v>
      </c>
      <c r="B657" s="7" t="s">
        <v>1641</v>
      </c>
      <c r="C657" s="8" t="s">
        <v>1642</v>
      </c>
      <c r="D657" s="7" t="s">
        <v>14</v>
      </c>
      <c r="E657" s="7" t="s">
        <v>22</v>
      </c>
      <c r="F657" s="6">
        <v>4</v>
      </c>
      <c r="G657" s="5">
        <v>58.8</v>
      </c>
      <c r="H657" s="4">
        <f t="shared" si="19"/>
        <v>235.2</v>
      </c>
    </row>
    <row r="658" spans="1:8">
      <c r="A658" s="10" t="s">
        <v>1643</v>
      </c>
      <c r="B658" s="45" t="s">
        <v>1644</v>
      </c>
      <c r="C658" s="45"/>
      <c r="D658" s="45"/>
      <c r="E658" s="45"/>
      <c r="F658" s="45"/>
      <c r="G658" s="45"/>
      <c r="H658" s="2">
        <f>H659+H666</f>
        <v>59175.619999999995</v>
      </c>
    </row>
    <row r="659" spans="1:8">
      <c r="A659" s="10" t="s">
        <v>1645</v>
      </c>
      <c r="B659" s="45" t="s">
        <v>1646</v>
      </c>
      <c r="C659" s="45"/>
      <c r="D659" s="45"/>
      <c r="E659" s="45"/>
      <c r="F659" s="45"/>
      <c r="G659" s="45"/>
      <c r="H659" s="2">
        <f>SUM(H660:H665)</f>
        <v>47084.119999999995</v>
      </c>
    </row>
    <row r="660" spans="1:8" ht="33">
      <c r="A660" s="9" t="s">
        <v>1647</v>
      </c>
      <c r="B660" s="7" t="s">
        <v>1648</v>
      </c>
      <c r="C660" s="8" t="s">
        <v>1649</v>
      </c>
      <c r="D660" s="7" t="s">
        <v>14</v>
      </c>
      <c r="E660" s="7" t="s">
        <v>30</v>
      </c>
      <c r="F660" s="6">
        <v>282</v>
      </c>
      <c r="G660" s="5">
        <v>43.53</v>
      </c>
      <c r="H660" s="4">
        <f t="shared" ref="H660:H673" si="20">ROUND(G660*F660,2)</f>
        <v>12275.46</v>
      </c>
    </row>
    <row r="661" spans="1:8" ht="33">
      <c r="A661" s="9" t="s">
        <v>1650</v>
      </c>
      <c r="B661" s="7" t="s">
        <v>1651</v>
      </c>
      <c r="C661" s="8" t="s">
        <v>1652</v>
      </c>
      <c r="D661" s="7" t="s">
        <v>14</v>
      </c>
      <c r="E661" s="7" t="s">
        <v>30</v>
      </c>
      <c r="F661" s="6">
        <v>43</v>
      </c>
      <c r="G661" s="5">
        <v>26.85</v>
      </c>
      <c r="H661" s="4">
        <f t="shared" si="20"/>
        <v>1154.55</v>
      </c>
    </row>
    <row r="662" spans="1:8" ht="33">
      <c r="A662" s="9" t="s">
        <v>1653</v>
      </c>
      <c r="B662" s="7" t="s">
        <v>1654</v>
      </c>
      <c r="C662" s="8" t="s">
        <v>1655</v>
      </c>
      <c r="D662" s="7" t="s">
        <v>14</v>
      </c>
      <c r="E662" s="7" t="s">
        <v>30</v>
      </c>
      <c r="F662" s="6">
        <v>11</v>
      </c>
      <c r="G662" s="5">
        <v>67.75</v>
      </c>
      <c r="H662" s="4">
        <f t="shared" si="20"/>
        <v>745.25</v>
      </c>
    </row>
    <row r="663" spans="1:8" ht="33">
      <c r="A663" s="9" t="s">
        <v>1656</v>
      </c>
      <c r="B663" s="7" t="s">
        <v>1657</v>
      </c>
      <c r="C663" s="8" t="s">
        <v>1658</v>
      </c>
      <c r="D663" s="7" t="s">
        <v>14</v>
      </c>
      <c r="E663" s="7" t="s">
        <v>30</v>
      </c>
      <c r="F663" s="6">
        <v>43</v>
      </c>
      <c r="G663" s="5">
        <v>56.16</v>
      </c>
      <c r="H663" s="4">
        <f t="shared" si="20"/>
        <v>2414.88</v>
      </c>
    </row>
    <row r="664" spans="1:8" ht="33">
      <c r="A664" s="9" t="s">
        <v>1659</v>
      </c>
      <c r="B664" s="7" t="s">
        <v>1660</v>
      </c>
      <c r="C664" s="8" t="s">
        <v>1661</v>
      </c>
      <c r="D664" s="7" t="s">
        <v>26</v>
      </c>
      <c r="E664" s="7" t="s">
        <v>30</v>
      </c>
      <c r="F664" s="6">
        <v>271</v>
      </c>
      <c r="G664" s="5">
        <v>78.42</v>
      </c>
      <c r="H664" s="4">
        <f t="shared" si="20"/>
        <v>21251.82</v>
      </c>
    </row>
    <row r="665" spans="1:8" ht="33">
      <c r="A665" s="9" t="s">
        <v>1662</v>
      </c>
      <c r="B665" s="7" t="s">
        <v>1663</v>
      </c>
      <c r="C665" s="8" t="s">
        <v>1664</v>
      </c>
      <c r="D665" s="7" t="s">
        <v>14</v>
      </c>
      <c r="E665" s="7" t="s">
        <v>112</v>
      </c>
      <c r="F665" s="6">
        <v>569.79999999999995</v>
      </c>
      <c r="G665" s="5">
        <v>16.22</v>
      </c>
      <c r="H665" s="4">
        <f t="shared" si="20"/>
        <v>9242.16</v>
      </c>
    </row>
    <row r="666" spans="1:8">
      <c r="A666" s="10" t="s">
        <v>1665</v>
      </c>
      <c r="B666" s="45" t="s">
        <v>1666</v>
      </c>
      <c r="C666" s="45"/>
      <c r="D666" s="45"/>
      <c r="E666" s="45"/>
      <c r="F666" s="45"/>
      <c r="G666" s="45"/>
      <c r="H666" s="2">
        <f>SUM(H667:H673)</f>
        <v>12091.5</v>
      </c>
    </row>
    <row r="667" spans="1:8" ht="16.5">
      <c r="A667" s="9" t="s">
        <v>1667</v>
      </c>
      <c r="B667" s="7" t="s">
        <v>1668</v>
      </c>
      <c r="C667" s="8" t="s">
        <v>1669</v>
      </c>
      <c r="D667" s="7" t="s">
        <v>14</v>
      </c>
      <c r="E667" s="7" t="s">
        <v>30</v>
      </c>
      <c r="F667" s="6">
        <v>150.69999999999999</v>
      </c>
      <c r="G667" s="5">
        <v>20.89</v>
      </c>
      <c r="H667" s="4">
        <f t="shared" si="20"/>
        <v>3148.12</v>
      </c>
    </row>
    <row r="668" spans="1:8" ht="24.75">
      <c r="A668" s="9" t="s">
        <v>1670</v>
      </c>
      <c r="B668" s="7" t="s">
        <v>1671</v>
      </c>
      <c r="C668" s="8" t="s">
        <v>1672</v>
      </c>
      <c r="D668" s="7" t="s">
        <v>14</v>
      </c>
      <c r="E668" s="7" t="s">
        <v>22</v>
      </c>
      <c r="F668" s="6">
        <v>270</v>
      </c>
      <c r="G668" s="5">
        <v>9.19</v>
      </c>
      <c r="H668" s="4">
        <f t="shared" si="20"/>
        <v>2481.3000000000002</v>
      </c>
    </row>
    <row r="669" spans="1:8" ht="16.5">
      <c r="A669" s="9" t="s">
        <v>1673</v>
      </c>
      <c r="B669" s="7" t="s">
        <v>1674</v>
      </c>
      <c r="C669" s="8" t="s">
        <v>1675</v>
      </c>
      <c r="D669" s="7" t="s">
        <v>14</v>
      </c>
      <c r="E669" s="7" t="s">
        <v>30</v>
      </c>
      <c r="F669" s="6">
        <v>276.3</v>
      </c>
      <c r="G669" s="5">
        <v>15.54</v>
      </c>
      <c r="H669" s="4">
        <f t="shared" si="20"/>
        <v>4293.7</v>
      </c>
    </row>
    <row r="670" spans="1:8" ht="24.75">
      <c r="A670" s="9" t="s">
        <v>1676</v>
      </c>
      <c r="B670" s="7" t="s">
        <v>1677</v>
      </c>
      <c r="C670" s="8" t="s">
        <v>1678</v>
      </c>
      <c r="D670" s="7" t="s">
        <v>14</v>
      </c>
      <c r="E670" s="7" t="s">
        <v>22</v>
      </c>
      <c r="F670" s="6">
        <v>5</v>
      </c>
      <c r="G670" s="5">
        <v>14.55</v>
      </c>
      <c r="H670" s="4">
        <f t="shared" si="20"/>
        <v>72.75</v>
      </c>
    </row>
    <row r="671" spans="1:8" ht="24.75">
      <c r="A671" s="9" t="s">
        <v>1679</v>
      </c>
      <c r="B671" s="7" t="s">
        <v>1680</v>
      </c>
      <c r="C671" s="8" t="s">
        <v>1681</v>
      </c>
      <c r="D671" s="7" t="s">
        <v>14</v>
      </c>
      <c r="E671" s="7" t="s">
        <v>22</v>
      </c>
      <c r="F671" s="6">
        <v>67</v>
      </c>
      <c r="G671" s="5">
        <v>14.5</v>
      </c>
      <c r="H671" s="4">
        <f t="shared" si="20"/>
        <v>971.5</v>
      </c>
    </row>
    <row r="672" spans="1:8" ht="16.5">
      <c r="A672" s="9" t="s">
        <v>1682</v>
      </c>
      <c r="B672" s="7" t="s">
        <v>1683</v>
      </c>
      <c r="C672" s="8" t="s">
        <v>1684</v>
      </c>
      <c r="D672" s="7" t="s">
        <v>14</v>
      </c>
      <c r="E672" s="7" t="s">
        <v>22</v>
      </c>
      <c r="F672" s="6">
        <v>21</v>
      </c>
      <c r="G672" s="5">
        <v>20.97</v>
      </c>
      <c r="H672" s="4">
        <f t="shared" si="20"/>
        <v>440.37</v>
      </c>
    </row>
    <row r="673" spans="1:8" ht="24.75">
      <c r="A673" s="9" t="s">
        <v>1685</v>
      </c>
      <c r="B673" s="7" t="s">
        <v>1686</v>
      </c>
      <c r="C673" s="8" t="s">
        <v>1687</v>
      </c>
      <c r="D673" s="7" t="s">
        <v>14</v>
      </c>
      <c r="E673" s="7" t="s">
        <v>22</v>
      </c>
      <c r="F673" s="6">
        <v>77</v>
      </c>
      <c r="G673" s="5">
        <v>8.8800000000000008</v>
      </c>
      <c r="H673" s="4">
        <f t="shared" si="20"/>
        <v>683.76</v>
      </c>
    </row>
    <row r="674" spans="1:8">
      <c r="A674" s="10" t="s">
        <v>1688</v>
      </c>
      <c r="B674" s="45" t="s">
        <v>1689</v>
      </c>
      <c r="C674" s="45"/>
      <c r="D674" s="45"/>
      <c r="E674" s="45"/>
      <c r="F674" s="45"/>
      <c r="G674" s="45"/>
      <c r="H674" s="2">
        <f>H675+H681+H684+H697+H702</f>
        <v>203587.71000000002</v>
      </c>
    </row>
    <row r="675" spans="1:8">
      <c r="A675" s="10" t="s">
        <v>1690</v>
      </c>
      <c r="B675" s="45" t="s">
        <v>1691</v>
      </c>
      <c r="C675" s="45"/>
      <c r="D675" s="45"/>
      <c r="E675" s="45"/>
      <c r="F675" s="45"/>
      <c r="G675" s="45"/>
      <c r="H675" s="2">
        <f>SUM(H676:H680)</f>
        <v>41371.33</v>
      </c>
    </row>
    <row r="676" spans="1:8" ht="16.5">
      <c r="A676" s="9" t="s">
        <v>1692</v>
      </c>
      <c r="B676" s="7" t="s">
        <v>1693</v>
      </c>
      <c r="C676" s="8" t="s">
        <v>1694</v>
      </c>
      <c r="D676" s="7" t="s">
        <v>14</v>
      </c>
      <c r="E676" s="7" t="s">
        <v>22</v>
      </c>
      <c r="F676" s="6">
        <v>15</v>
      </c>
      <c r="G676" s="5">
        <v>727.59</v>
      </c>
      <c r="H676" s="4">
        <f t="shared" ref="H676:H739" si="21">ROUND(G676*F676,2)</f>
        <v>10913.85</v>
      </c>
    </row>
    <row r="677" spans="1:8" ht="16.5">
      <c r="A677" s="9" t="s">
        <v>1695</v>
      </c>
      <c r="B677" s="7" t="s">
        <v>1696</v>
      </c>
      <c r="C677" s="8" t="s">
        <v>1697</v>
      </c>
      <c r="D677" s="7" t="s">
        <v>14</v>
      </c>
      <c r="E677" s="7" t="s">
        <v>22</v>
      </c>
      <c r="F677" s="6">
        <v>2</v>
      </c>
      <c r="G677" s="5">
        <v>2551.06</v>
      </c>
      <c r="H677" s="4">
        <f t="shared" si="21"/>
        <v>5102.12</v>
      </c>
    </row>
    <row r="678" spans="1:8">
      <c r="A678" s="9" t="s">
        <v>1698</v>
      </c>
      <c r="B678" s="7" t="s">
        <v>1699</v>
      </c>
      <c r="C678" s="8" t="s">
        <v>1700</v>
      </c>
      <c r="D678" s="7" t="s">
        <v>26</v>
      </c>
      <c r="E678" s="7" t="s">
        <v>22</v>
      </c>
      <c r="F678" s="6">
        <v>8</v>
      </c>
      <c r="G678" s="5">
        <v>3103.74</v>
      </c>
      <c r="H678" s="4">
        <f t="shared" si="21"/>
        <v>24829.919999999998</v>
      </c>
    </row>
    <row r="679" spans="1:8">
      <c r="A679" s="9" t="s">
        <v>1701</v>
      </c>
      <c r="B679" s="7" t="s">
        <v>1702</v>
      </c>
      <c r="C679" s="8" t="s">
        <v>1703</v>
      </c>
      <c r="D679" s="7" t="s">
        <v>26</v>
      </c>
      <c r="E679" s="7" t="s">
        <v>22</v>
      </c>
      <c r="F679" s="6">
        <v>2</v>
      </c>
      <c r="G679" s="5">
        <v>203.58</v>
      </c>
      <c r="H679" s="4">
        <f t="shared" si="21"/>
        <v>407.16</v>
      </c>
    </row>
    <row r="680" spans="1:8">
      <c r="A680" s="9" t="s">
        <v>1704</v>
      </c>
      <c r="B680" s="7" t="s">
        <v>1705</v>
      </c>
      <c r="C680" s="8" t="s">
        <v>1706</v>
      </c>
      <c r="D680" s="7" t="s">
        <v>26</v>
      </c>
      <c r="E680" s="7" t="s">
        <v>1707</v>
      </c>
      <c r="F680" s="6">
        <v>4</v>
      </c>
      <c r="G680" s="5">
        <v>29.57</v>
      </c>
      <c r="H680" s="4">
        <f t="shared" si="21"/>
        <v>118.28</v>
      </c>
    </row>
    <row r="681" spans="1:8">
      <c r="A681" s="10" t="s">
        <v>1708</v>
      </c>
      <c r="B681" s="45" t="s">
        <v>1709</v>
      </c>
      <c r="C681" s="45"/>
      <c r="D681" s="45"/>
      <c r="E681" s="45"/>
      <c r="F681" s="45"/>
      <c r="G681" s="45"/>
      <c r="H681" s="2">
        <f>SUM(H682:H683)</f>
        <v>69971.48</v>
      </c>
    </row>
    <row r="682" spans="1:8" ht="16.5">
      <c r="A682" s="9" t="s">
        <v>1710</v>
      </c>
      <c r="B682" s="7" t="s">
        <v>1711</v>
      </c>
      <c r="C682" s="8" t="s">
        <v>1712</v>
      </c>
      <c r="D682" s="7" t="s">
        <v>14</v>
      </c>
      <c r="E682" s="7" t="s">
        <v>30</v>
      </c>
      <c r="F682" s="6">
        <v>6625.3</v>
      </c>
      <c r="G682" s="5">
        <v>10.28</v>
      </c>
      <c r="H682" s="4">
        <f t="shared" si="21"/>
        <v>68108.08</v>
      </c>
    </row>
    <row r="683" spans="1:8" ht="16.5">
      <c r="A683" s="9" t="s">
        <v>1713</v>
      </c>
      <c r="B683" s="7" t="s">
        <v>1714</v>
      </c>
      <c r="C683" s="8" t="s">
        <v>1715</v>
      </c>
      <c r="D683" s="7" t="s">
        <v>26</v>
      </c>
      <c r="E683" s="7" t="s">
        <v>30</v>
      </c>
      <c r="F683" s="6">
        <v>110</v>
      </c>
      <c r="G683" s="5">
        <v>16.940000000000001</v>
      </c>
      <c r="H683" s="4">
        <f t="shared" si="21"/>
        <v>1863.4</v>
      </c>
    </row>
    <row r="684" spans="1:8">
      <c r="A684" s="10" t="s">
        <v>1716</v>
      </c>
      <c r="B684" s="45" t="s">
        <v>1009</v>
      </c>
      <c r="C684" s="45"/>
      <c r="D684" s="45"/>
      <c r="E684" s="45"/>
      <c r="F684" s="45"/>
      <c r="G684" s="45"/>
      <c r="H684" s="2">
        <f>SUM(H685:H696)</f>
        <v>18625.850000000002</v>
      </c>
    </row>
    <row r="685" spans="1:8" ht="16.5">
      <c r="A685" s="9" t="s">
        <v>1717</v>
      </c>
      <c r="B685" s="7" t="s">
        <v>1718</v>
      </c>
      <c r="C685" s="8" t="s">
        <v>1719</v>
      </c>
      <c r="D685" s="7" t="s">
        <v>14</v>
      </c>
      <c r="E685" s="7" t="s">
        <v>22</v>
      </c>
      <c r="F685" s="6">
        <v>179</v>
      </c>
      <c r="G685" s="5">
        <v>53.65</v>
      </c>
      <c r="H685" s="4">
        <f t="shared" si="21"/>
        <v>9603.35</v>
      </c>
    </row>
    <row r="686" spans="1:8" ht="24.75">
      <c r="A686" s="9" t="s">
        <v>1720</v>
      </c>
      <c r="B686" s="7" t="s">
        <v>1523</v>
      </c>
      <c r="C686" s="8" t="s">
        <v>1524</v>
      </c>
      <c r="D686" s="7" t="s">
        <v>14</v>
      </c>
      <c r="E686" s="7" t="s">
        <v>22</v>
      </c>
      <c r="F686" s="6">
        <v>34</v>
      </c>
      <c r="G686" s="5">
        <v>40.880000000000003</v>
      </c>
      <c r="H686" s="4">
        <f t="shared" si="21"/>
        <v>1389.92</v>
      </c>
    </row>
    <row r="687" spans="1:8" ht="24.75">
      <c r="A687" s="9" t="s">
        <v>1721</v>
      </c>
      <c r="B687" s="7" t="s">
        <v>1722</v>
      </c>
      <c r="C687" s="8" t="s">
        <v>1723</v>
      </c>
      <c r="D687" s="7" t="s">
        <v>14</v>
      </c>
      <c r="E687" s="7" t="s">
        <v>22</v>
      </c>
      <c r="F687" s="6">
        <v>54</v>
      </c>
      <c r="G687" s="5">
        <v>11.27</v>
      </c>
      <c r="H687" s="4">
        <f t="shared" si="21"/>
        <v>608.58000000000004</v>
      </c>
    </row>
    <row r="688" spans="1:8" ht="24.75">
      <c r="A688" s="9" t="s">
        <v>1724</v>
      </c>
      <c r="B688" s="7" t="s">
        <v>1331</v>
      </c>
      <c r="C688" s="8" t="s">
        <v>1332</v>
      </c>
      <c r="D688" s="7" t="s">
        <v>14</v>
      </c>
      <c r="E688" s="7" t="s">
        <v>22</v>
      </c>
      <c r="F688" s="6">
        <v>104</v>
      </c>
      <c r="G688" s="5">
        <v>24.32</v>
      </c>
      <c r="H688" s="4">
        <f t="shared" si="21"/>
        <v>2529.2800000000002</v>
      </c>
    </row>
    <row r="689" spans="1:8" ht="24.75">
      <c r="A689" s="9" t="s">
        <v>1725</v>
      </c>
      <c r="B689" s="7" t="s">
        <v>1334</v>
      </c>
      <c r="C689" s="8" t="s">
        <v>1335</v>
      </c>
      <c r="D689" s="7" t="s">
        <v>14</v>
      </c>
      <c r="E689" s="7" t="s">
        <v>22</v>
      </c>
      <c r="F689" s="6">
        <v>1</v>
      </c>
      <c r="G689" s="5">
        <v>29.05</v>
      </c>
      <c r="H689" s="4">
        <f t="shared" si="21"/>
        <v>29.05</v>
      </c>
    </row>
    <row r="690" spans="1:8" ht="24.75">
      <c r="A690" s="9" t="s">
        <v>1726</v>
      </c>
      <c r="B690" s="7" t="s">
        <v>1727</v>
      </c>
      <c r="C690" s="8" t="s">
        <v>1728</v>
      </c>
      <c r="D690" s="7" t="s">
        <v>14</v>
      </c>
      <c r="E690" s="7" t="s">
        <v>22</v>
      </c>
      <c r="F690" s="6">
        <v>14</v>
      </c>
      <c r="G690" s="5">
        <v>47.59</v>
      </c>
      <c r="H690" s="4">
        <f t="shared" si="21"/>
        <v>666.26</v>
      </c>
    </row>
    <row r="691" spans="1:8" ht="24.75">
      <c r="A691" s="9" t="s">
        <v>1729</v>
      </c>
      <c r="B691" s="7" t="s">
        <v>1730</v>
      </c>
      <c r="C691" s="8" t="s">
        <v>1731</v>
      </c>
      <c r="D691" s="7" t="s">
        <v>14</v>
      </c>
      <c r="E691" s="7" t="s">
        <v>22</v>
      </c>
      <c r="F691" s="6">
        <v>6</v>
      </c>
      <c r="G691" s="5">
        <v>47.06</v>
      </c>
      <c r="H691" s="4">
        <f t="shared" si="21"/>
        <v>282.36</v>
      </c>
    </row>
    <row r="692" spans="1:8" ht="24.75">
      <c r="A692" s="9" t="s">
        <v>1732</v>
      </c>
      <c r="B692" s="7" t="s">
        <v>1508</v>
      </c>
      <c r="C692" s="8" t="s">
        <v>1509</v>
      </c>
      <c r="D692" s="7" t="s">
        <v>14</v>
      </c>
      <c r="E692" s="7" t="s">
        <v>22</v>
      </c>
      <c r="F692" s="6">
        <v>39</v>
      </c>
      <c r="G692" s="5">
        <v>48.34</v>
      </c>
      <c r="H692" s="4">
        <f t="shared" si="21"/>
        <v>1885.26</v>
      </c>
    </row>
    <row r="693" spans="1:8" ht="24.75">
      <c r="A693" s="9" t="s">
        <v>1733</v>
      </c>
      <c r="B693" s="7" t="s">
        <v>1511</v>
      </c>
      <c r="C693" s="8" t="s">
        <v>1512</v>
      </c>
      <c r="D693" s="7" t="s">
        <v>14</v>
      </c>
      <c r="E693" s="7" t="s">
        <v>22</v>
      </c>
      <c r="F693" s="6">
        <v>8</v>
      </c>
      <c r="G693" s="5">
        <v>42.34</v>
      </c>
      <c r="H693" s="4">
        <f t="shared" si="21"/>
        <v>338.72</v>
      </c>
    </row>
    <row r="694" spans="1:8" ht="24.75">
      <c r="A694" s="9" t="s">
        <v>1734</v>
      </c>
      <c r="B694" s="7" t="s">
        <v>1735</v>
      </c>
      <c r="C694" s="8" t="s">
        <v>1736</v>
      </c>
      <c r="D694" s="7" t="s">
        <v>14</v>
      </c>
      <c r="E694" s="7" t="s">
        <v>22</v>
      </c>
      <c r="F694" s="6">
        <v>3</v>
      </c>
      <c r="G694" s="5">
        <v>98.57</v>
      </c>
      <c r="H694" s="4">
        <f t="shared" si="21"/>
        <v>295.70999999999998</v>
      </c>
    </row>
    <row r="695" spans="1:8" ht="24.75">
      <c r="A695" s="9" t="s">
        <v>1737</v>
      </c>
      <c r="B695" s="7" t="s">
        <v>1738</v>
      </c>
      <c r="C695" s="8" t="s">
        <v>1739</v>
      </c>
      <c r="D695" s="7" t="s">
        <v>14</v>
      </c>
      <c r="E695" s="7" t="s">
        <v>22</v>
      </c>
      <c r="F695" s="6">
        <v>2</v>
      </c>
      <c r="G695" s="5">
        <v>17.62</v>
      </c>
      <c r="H695" s="4">
        <f t="shared" si="21"/>
        <v>35.24</v>
      </c>
    </row>
    <row r="696" spans="1:8">
      <c r="A696" s="9" t="s">
        <v>1740</v>
      </c>
      <c r="B696" s="7" t="s">
        <v>1741</v>
      </c>
      <c r="C696" s="8" t="s">
        <v>1742</v>
      </c>
      <c r="D696" s="7" t="s">
        <v>26</v>
      </c>
      <c r="E696" s="7" t="s">
        <v>22</v>
      </c>
      <c r="F696" s="6">
        <v>2</v>
      </c>
      <c r="G696" s="5">
        <v>481.06</v>
      </c>
      <c r="H696" s="4">
        <f t="shared" si="21"/>
        <v>962.12</v>
      </c>
    </row>
    <row r="697" spans="1:8">
      <c r="A697" s="10" t="s">
        <v>1743</v>
      </c>
      <c r="B697" s="45" t="s">
        <v>1744</v>
      </c>
      <c r="C697" s="45"/>
      <c r="D697" s="45"/>
      <c r="E697" s="45"/>
      <c r="F697" s="45"/>
      <c r="G697" s="45"/>
      <c r="H697" s="2">
        <f>SUM(H698:H701)</f>
        <v>5220.3100000000013</v>
      </c>
    </row>
    <row r="698" spans="1:8" ht="16.5">
      <c r="A698" s="9" t="s">
        <v>1745</v>
      </c>
      <c r="B698" s="7" t="s">
        <v>1746</v>
      </c>
      <c r="C698" s="8" t="s">
        <v>1747</v>
      </c>
      <c r="D698" s="7" t="s">
        <v>26</v>
      </c>
      <c r="E698" s="7" t="s">
        <v>22</v>
      </c>
      <c r="F698" s="6">
        <v>8</v>
      </c>
      <c r="G698" s="5">
        <v>486.24</v>
      </c>
      <c r="H698" s="4">
        <f t="shared" si="21"/>
        <v>3889.92</v>
      </c>
    </row>
    <row r="699" spans="1:8" ht="24.75">
      <c r="A699" s="9" t="s">
        <v>1748</v>
      </c>
      <c r="B699" s="7" t="s">
        <v>1749</v>
      </c>
      <c r="C699" s="8" t="s">
        <v>1750</v>
      </c>
      <c r="D699" s="7" t="s">
        <v>14</v>
      </c>
      <c r="E699" s="7" t="s">
        <v>22</v>
      </c>
      <c r="F699" s="6">
        <v>1</v>
      </c>
      <c r="G699" s="5">
        <v>630.94000000000005</v>
      </c>
      <c r="H699" s="4">
        <f t="shared" si="21"/>
        <v>630.94000000000005</v>
      </c>
    </row>
    <row r="700" spans="1:8" ht="16.5">
      <c r="A700" s="9" t="s">
        <v>1751</v>
      </c>
      <c r="B700" s="7" t="s">
        <v>1752</v>
      </c>
      <c r="C700" s="8" t="s">
        <v>1753</v>
      </c>
      <c r="D700" s="7" t="s">
        <v>14</v>
      </c>
      <c r="E700" s="7" t="s">
        <v>22</v>
      </c>
      <c r="F700" s="6">
        <v>1</v>
      </c>
      <c r="G700" s="5">
        <v>439.47</v>
      </c>
      <c r="H700" s="4">
        <f t="shared" si="21"/>
        <v>439.47</v>
      </c>
    </row>
    <row r="701" spans="1:8" ht="16.5">
      <c r="A701" s="9" t="s">
        <v>1754</v>
      </c>
      <c r="B701" s="7" t="s">
        <v>1755</v>
      </c>
      <c r="C701" s="8" t="s">
        <v>1756</v>
      </c>
      <c r="D701" s="7" t="s">
        <v>14</v>
      </c>
      <c r="E701" s="7" t="s">
        <v>22</v>
      </c>
      <c r="F701" s="6">
        <v>6</v>
      </c>
      <c r="G701" s="5">
        <v>43.33</v>
      </c>
      <c r="H701" s="4">
        <f t="shared" si="21"/>
        <v>259.98</v>
      </c>
    </row>
    <row r="702" spans="1:8">
      <c r="A702" s="10" t="s">
        <v>1757</v>
      </c>
      <c r="B702" s="45" t="s">
        <v>1758</v>
      </c>
      <c r="C702" s="45"/>
      <c r="D702" s="45"/>
      <c r="E702" s="45"/>
      <c r="F702" s="45"/>
      <c r="G702" s="45"/>
      <c r="H702" s="2">
        <f>SUM(H703:H711)</f>
        <v>68398.740000000005</v>
      </c>
    </row>
    <row r="703" spans="1:8" ht="24.75">
      <c r="A703" s="9" t="s">
        <v>1759</v>
      </c>
      <c r="B703" s="7" t="s">
        <v>1467</v>
      </c>
      <c r="C703" s="8" t="s">
        <v>1468</v>
      </c>
      <c r="D703" s="7" t="s">
        <v>14</v>
      </c>
      <c r="E703" s="7" t="s">
        <v>30</v>
      </c>
      <c r="F703" s="6">
        <v>218</v>
      </c>
      <c r="G703" s="5">
        <v>23.6</v>
      </c>
      <c r="H703" s="4">
        <f t="shared" si="21"/>
        <v>5144.8</v>
      </c>
    </row>
    <row r="704" spans="1:8" ht="24.75">
      <c r="A704" s="9" t="s">
        <v>1760</v>
      </c>
      <c r="B704" s="7" t="s">
        <v>1467</v>
      </c>
      <c r="C704" s="8" t="s">
        <v>1468</v>
      </c>
      <c r="D704" s="7" t="s">
        <v>14</v>
      </c>
      <c r="E704" s="7" t="s">
        <v>30</v>
      </c>
      <c r="F704" s="6">
        <v>286.39999999999998</v>
      </c>
      <c r="G704" s="5">
        <v>23.6</v>
      </c>
      <c r="H704" s="4">
        <f t="shared" si="21"/>
        <v>6759.04</v>
      </c>
    </row>
    <row r="705" spans="1:8" ht="24.75">
      <c r="A705" s="9" t="s">
        <v>1761</v>
      </c>
      <c r="B705" s="7" t="s">
        <v>1470</v>
      </c>
      <c r="C705" s="8" t="s">
        <v>1471</v>
      </c>
      <c r="D705" s="7" t="s">
        <v>14</v>
      </c>
      <c r="E705" s="7" t="s">
        <v>30</v>
      </c>
      <c r="F705" s="6">
        <v>9.9</v>
      </c>
      <c r="G705" s="5">
        <v>27.62</v>
      </c>
      <c r="H705" s="4">
        <f t="shared" si="21"/>
        <v>273.44</v>
      </c>
    </row>
    <row r="706" spans="1:8" ht="24.75">
      <c r="A706" s="9" t="s">
        <v>1762</v>
      </c>
      <c r="B706" s="7" t="s">
        <v>1582</v>
      </c>
      <c r="C706" s="8" t="s">
        <v>1583</v>
      </c>
      <c r="D706" s="7" t="s">
        <v>26</v>
      </c>
      <c r="E706" s="7" t="s">
        <v>30</v>
      </c>
      <c r="F706" s="6">
        <v>29.8</v>
      </c>
      <c r="G706" s="5">
        <v>122.13</v>
      </c>
      <c r="H706" s="4">
        <f t="shared" si="21"/>
        <v>3639.47</v>
      </c>
    </row>
    <row r="707" spans="1:8" ht="16.5">
      <c r="A707" s="9" t="s">
        <v>1763</v>
      </c>
      <c r="B707" s="7" t="s">
        <v>1479</v>
      </c>
      <c r="C707" s="8" t="s">
        <v>1480</v>
      </c>
      <c r="D707" s="7" t="s">
        <v>26</v>
      </c>
      <c r="E707" s="7" t="s">
        <v>30</v>
      </c>
      <c r="F707" s="6">
        <v>23.6</v>
      </c>
      <c r="G707" s="5">
        <v>39.520000000000003</v>
      </c>
      <c r="H707" s="4">
        <f t="shared" si="21"/>
        <v>932.67</v>
      </c>
    </row>
    <row r="708" spans="1:8" ht="16.5">
      <c r="A708" s="9" t="s">
        <v>1764</v>
      </c>
      <c r="B708" s="7" t="s">
        <v>1482</v>
      </c>
      <c r="C708" s="8" t="s">
        <v>1483</v>
      </c>
      <c r="D708" s="7" t="s">
        <v>26</v>
      </c>
      <c r="E708" s="7" t="s">
        <v>30</v>
      </c>
      <c r="F708" s="6">
        <v>141.80000000000001</v>
      </c>
      <c r="G708" s="5">
        <v>54.32</v>
      </c>
      <c r="H708" s="4">
        <f t="shared" si="21"/>
        <v>7702.58</v>
      </c>
    </row>
    <row r="709" spans="1:8" ht="16.5">
      <c r="A709" s="9" t="s">
        <v>1765</v>
      </c>
      <c r="B709" s="7" t="s">
        <v>1485</v>
      </c>
      <c r="C709" s="8" t="s">
        <v>1486</v>
      </c>
      <c r="D709" s="7" t="s">
        <v>26</v>
      </c>
      <c r="E709" s="7" t="s">
        <v>30</v>
      </c>
      <c r="F709" s="6">
        <v>34</v>
      </c>
      <c r="G709" s="5">
        <v>47.52</v>
      </c>
      <c r="H709" s="4">
        <f t="shared" si="21"/>
        <v>1615.68</v>
      </c>
    </row>
    <row r="710" spans="1:8" ht="16.5">
      <c r="A710" s="9" t="s">
        <v>1766</v>
      </c>
      <c r="B710" s="7" t="s">
        <v>1488</v>
      </c>
      <c r="C710" s="8" t="s">
        <v>1489</v>
      </c>
      <c r="D710" s="7" t="s">
        <v>26</v>
      </c>
      <c r="E710" s="7" t="s">
        <v>30</v>
      </c>
      <c r="F710" s="6">
        <v>36.299999999999997</v>
      </c>
      <c r="G710" s="5">
        <v>64.47</v>
      </c>
      <c r="H710" s="4">
        <f t="shared" si="21"/>
        <v>2340.2600000000002</v>
      </c>
    </row>
    <row r="711" spans="1:8" ht="24.75">
      <c r="A711" s="9" t="s">
        <v>1767</v>
      </c>
      <c r="B711" s="7" t="s">
        <v>1585</v>
      </c>
      <c r="C711" s="8" t="s">
        <v>1586</v>
      </c>
      <c r="D711" s="7" t="s">
        <v>26</v>
      </c>
      <c r="E711" s="7" t="s">
        <v>30</v>
      </c>
      <c r="F711" s="6">
        <v>223.3</v>
      </c>
      <c r="G711" s="5">
        <v>179.09</v>
      </c>
      <c r="H711" s="4">
        <f t="shared" si="21"/>
        <v>39990.800000000003</v>
      </c>
    </row>
    <row r="712" spans="1:8">
      <c r="A712" s="10" t="s">
        <v>1768</v>
      </c>
      <c r="B712" s="45" t="s">
        <v>1769</v>
      </c>
      <c r="C712" s="45"/>
      <c r="D712" s="45"/>
      <c r="E712" s="45"/>
      <c r="F712" s="45"/>
      <c r="G712" s="45"/>
      <c r="H712" s="2">
        <f>SUM(H713:H714)</f>
        <v>9726.51</v>
      </c>
    </row>
    <row r="713" spans="1:8">
      <c r="A713" s="9" t="s">
        <v>1770</v>
      </c>
      <c r="B713" s="7" t="s">
        <v>1771</v>
      </c>
      <c r="C713" s="8" t="s">
        <v>1772</v>
      </c>
      <c r="D713" s="7" t="s">
        <v>26</v>
      </c>
      <c r="E713" s="7" t="s">
        <v>30</v>
      </c>
      <c r="F713" s="6">
        <v>6</v>
      </c>
      <c r="G713" s="5">
        <v>130.47</v>
      </c>
      <c r="H713" s="4">
        <f t="shared" si="21"/>
        <v>782.82</v>
      </c>
    </row>
    <row r="714" spans="1:8" ht="16.5">
      <c r="A714" s="9" t="s">
        <v>1773</v>
      </c>
      <c r="B714" s="7" t="s">
        <v>1774</v>
      </c>
      <c r="C714" s="8" t="s">
        <v>1775</v>
      </c>
      <c r="D714" s="7" t="s">
        <v>26</v>
      </c>
      <c r="E714" s="7" t="s">
        <v>22</v>
      </c>
      <c r="F714" s="6">
        <v>1</v>
      </c>
      <c r="G714" s="5">
        <v>8943.69</v>
      </c>
      <c r="H714" s="4">
        <f t="shared" si="21"/>
        <v>8943.69</v>
      </c>
    </row>
    <row r="715" spans="1:8">
      <c r="A715" s="10" t="s">
        <v>1776</v>
      </c>
      <c r="B715" s="45" t="s">
        <v>1777</v>
      </c>
      <c r="C715" s="45"/>
      <c r="D715" s="45"/>
      <c r="E715" s="45"/>
      <c r="F715" s="45"/>
      <c r="G715" s="45"/>
      <c r="H715" s="2">
        <f>SUM(H716:H730)</f>
        <v>53945.030000000006</v>
      </c>
    </row>
    <row r="716" spans="1:8" ht="16.5">
      <c r="A716" s="9" t="s">
        <v>1778</v>
      </c>
      <c r="B716" s="7" t="s">
        <v>1779</v>
      </c>
      <c r="C716" s="8" t="s">
        <v>1780</v>
      </c>
      <c r="D716" s="7" t="s">
        <v>14</v>
      </c>
      <c r="E716" s="7" t="s">
        <v>22</v>
      </c>
      <c r="F716" s="6">
        <v>1</v>
      </c>
      <c r="G716" s="5">
        <v>146.07</v>
      </c>
      <c r="H716" s="4">
        <f t="shared" si="21"/>
        <v>146.07</v>
      </c>
    </row>
    <row r="717" spans="1:8" ht="16.5">
      <c r="A717" s="9" t="s">
        <v>1781</v>
      </c>
      <c r="B717" s="7" t="s">
        <v>1782</v>
      </c>
      <c r="C717" s="8" t="s">
        <v>1783</v>
      </c>
      <c r="D717" s="7" t="s">
        <v>14</v>
      </c>
      <c r="E717" s="7" t="s">
        <v>22</v>
      </c>
      <c r="F717" s="6">
        <v>37</v>
      </c>
      <c r="G717" s="5">
        <v>28.66</v>
      </c>
      <c r="H717" s="4">
        <f t="shared" si="21"/>
        <v>1060.42</v>
      </c>
    </row>
    <row r="718" spans="1:8" ht="16.5">
      <c r="A718" s="9" t="s">
        <v>1784</v>
      </c>
      <c r="B718" s="7" t="s">
        <v>1785</v>
      </c>
      <c r="C718" s="8" t="s">
        <v>1786</v>
      </c>
      <c r="D718" s="7" t="s">
        <v>14</v>
      </c>
      <c r="E718" s="7" t="s">
        <v>22</v>
      </c>
      <c r="F718" s="6">
        <v>6</v>
      </c>
      <c r="G718" s="5">
        <v>31.7</v>
      </c>
      <c r="H718" s="4">
        <f t="shared" si="21"/>
        <v>190.2</v>
      </c>
    </row>
    <row r="719" spans="1:8">
      <c r="A719" s="9" t="s">
        <v>1787</v>
      </c>
      <c r="B719" s="7" t="s">
        <v>1788</v>
      </c>
      <c r="C719" s="8" t="s">
        <v>1789</v>
      </c>
      <c r="D719" s="7" t="s">
        <v>26</v>
      </c>
      <c r="E719" s="7" t="s">
        <v>22</v>
      </c>
      <c r="F719" s="6">
        <v>1</v>
      </c>
      <c r="G719" s="5">
        <v>366.85</v>
      </c>
      <c r="H719" s="4">
        <f t="shared" si="21"/>
        <v>366.85</v>
      </c>
    </row>
    <row r="720" spans="1:8">
      <c r="A720" s="9" t="s">
        <v>1790</v>
      </c>
      <c r="B720" s="7" t="s">
        <v>1791</v>
      </c>
      <c r="C720" s="8" t="s">
        <v>1792</v>
      </c>
      <c r="D720" s="7" t="s">
        <v>26</v>
      </c>
      <c r="E720" s="7" t="s">
        <v>22</v>
      </c>
      <c r="F720" s="6">
        <v>2</v>
      </c>
      <c r="G720" s="5">
        <v>315.72000000000003</v>
      </c>
      <c r="H720" s="4">
        <f t="shared" si="21"/>
        <v>631.44000000000005</v>
      </c>
    </row>
    <row r="721" spans="1:8">
      <c r="A721" s="9" t="s">
        <v>1793</v>
      </c>
      <c r="B721" s="7" t="s">
        <v>1794</v>
      </c>
      <c r="C721" s="8" t="s">
        <v>1795</v>
      </c>
      <c r="D721" s="7" t="s">
        <v>14</v>
      </c>
      <c r="E721" s="7" t="s">
        <v>54</v>
      </c>
      <c r="F721" s="6">
        <v>1.25</v>
      </c>
      <c r="G721" s="5">
        <v>113.57</v>
      </c>
      <c r="H721" s="4">
        <f t="shared" si="21"/>
        <v>141.96</v>
      </c>
    </row>
    <row r="722" spans="1:8" ht="16.5">
      <c r="A722" s="9" t="s">
        <v>1796</v>
      </c>
      <c r="B722" s="7" t="s">
        <v>1797</v>
      </c>
      <c r="C722" s="8" t="s">
        <v>1798</v>
      </c>
      <c r="D722" s="7" t="s">
        <v>14</v>
      </c>
      <c r="E722" s="7" t="s">
        <v>54</v>
      </c>
      <c r="F722" s="6">
        <v>0.1</v>
      </c>
      <c r="G722" s="5">
        <v>32.909999999999997</v>
      </c>
      <c r="H722" s="4">
        <f t="shared" si="21"/>
        <v>3.29</v>
      </c>
    </row>
    <row r="723" spans="1:8" ht="16.5">
      <c r="A723" s="9" t="s">
        <v>1799</v>
      </c>
      <c r="B723" s="7" t="s">
        <v>1800</v>
      </c>
      <c r="C723" s="8" t="s">
        <v>1801</v>
      </c>
      <c r="D723" s="7" t="s">
        <v>14</v>
      </c>
      <c r="E723" s="7" t="s">
        <v>22</v>
      </c>
      <c r="F723" s="6">
        <v>26</v>
      </c>
      <c r="G723" s="5">
        <v>73.78</v>
      </c>
      <c r="H723" s="4">
        <f t="shared" si="21"/>
        <v>1918.28</v>
      </c>
    </row>
    <row r="724" spans="1:8" ht="16.5">
      <c r="A724" s="9" t="s">
        <v>1802</v>
      </c>
      <c r="B724" s="7" t="s">
        <v>1803</v>
      </c>
      <c r="C724" s="8" t="s">
        <v>1804</v>
      </c>
      <c r="D724" s="7" t="s">
        <v>14</v>
      </c>
      <c r="E724" s="7" t="s">
        <v>30</v>
      </c>
      <c r="F724" s="6">
        <v>70</v>
      </c>
      <c r="G724" s="5">
        <v>76.319999999999993</v>
      </c>
      <c r="H724" s="4">
        <f t="shared" si="21"/>
        <v>5342.4</v>
      </c>
    </row>
    <row r="725" spans="1:8" ht="16.5">
      <c r="A725" s="9" t="s">
        <v>1805</v>
      </c>
      <c r="B725" s="7" t="s">
        <v>1806</v>
      </c>
      <c r="C725" s="8" t="s">
        <v>1807</v>
      </c>
      <c r="D725" s="7" t="s">
        <v>14</v>
      </c>
      <c r="E725" s="7" t="s">
        <v>30</v>
      </c>
      <c r="F725" s="6">
        <v>616</v>
      </c>
      <c r="G725" s="5">
        <v>57.3</v>
      </c>
      <c r="H725" s="4">
        <f t="shared" si="21"/>
        <v>35296.800000000003</v>
      </c>
    </row>
    <row r="726" spans="1:8" ht="16.5">
      <c r="A726" s="9" t="s">
        <v>1808</v>
      </c>
      <c r="B726" s="7" t="s">
        <v>1809</v>
      </c>
      <c r="C726" s="8" t="s">
        <v>1810</v>
      </c>
      <c r="D726" s="7" t="s">
        <v>14</v>
      </c>
      <c r="E726" s="7" t="s">
        <v>22</v>
      </c>
      <c r="F726" s="6">
        <v>1</v>
      </c>
      <c r="G726" s="5">
        <v>54.55</v>
      </c>
      <c r="H726" s="4">
        <f t="shared" si="21"/>
        <v>54.55</v>
      </c>
    </row>
    <row r="727" spans="1:8">
      <c r="A727" s="9" t="s">
        <v>1811</v>
      </c>
      <c r="B727" s="7" t="s">
        <v>1812</v>
      </c>
      <c r="C727" s="8" t="s">
        <v>1813</v>
      </c>
      <c r="D727" s="7" t="s">
        <v>26</v>
      </c>
      <c r="E727" s="7" t="s">
        <v>22</v>
      </c>
      <c r="F727" s="6">
        <v>37</v>
      </c>
      <c r="G727" s="5">
        <v>19.46</v>
      </c>
      <c r="H727" s="4">
        <f t="shared" si="21"/>
        <v>720.02</v>
      </c>
    </row>
    <row r="728" spans="1:8" ht="16.5">
      <c r="A728" s="9" t="s">
        <v>1814</v>
      </c>
      <c r="B728" s="7" t="s">
        <v>1815</v>
      </c>
      <c r="C728" s="8" t="s">
        <v>1816</v>
      </c>
      <c r="D728" s="7" t="s">
        <v>26</v>
      </c>
      <c r="E728" s="7" t="s">
        <v>22</v>
      </c>
      <c r="F728" s="6">
        <v>26</v>
      </c>
      <c r="G728" s="5">
        <v>78.819999999999993</v>
      </c>
      <c r="H728" s="4">
        <f t="shared" si="21"/>
        <v>2049.3200000000002</v>
      </c>
    </row>
    <row r="729" spans="1:8" ht="16.5">
      <c r="A729" s="9" t="s">
        <v>1817</v>
      </c>
      <c r="B729" s="7" t="s">
        <v>1818</v>
      </c>
      <c r="C729" s="8" t="s">
        <v>1819</v>
      </c>
      <c r="D729" s="7" t="s">
        <v>14</v>
      </c>
      <c r="E729" s="7" t="s">
        <v>112</v>
      </c>
      <c r="F729" s="6">
        <v>33.32</v>
      </c>
      <c r="G729" s="5">
        <v>12.66</v>
      </c>
      <c r="H729" s="4">
        <f t="shared" si="21"/>
        <v>421.83</v>
      </c>
    </row>
    <row r="730" spans="1:8" ht="24.75">
      <c r="A730" s="9" t="s">
        <v>1820</v>
      </c>
      <c r="B730" s="7" t="s">
        <v>1821</v>
      </c>
      <c r="C730" s="8" t="s">
        <v>1822</v>
      </c>
      <c r="D730" s="7" t="s">
        <v>14</v>
      </c>
      <c r="E730" s="7" t="s">
        <v>22</v>
      </c>
      <c r="F730" s="6">
        <v>180</v>
      </c>
      <c r="G730" s="5">
        <v>31.12</v>
      </c>
      <c r="H730" s="4">
        <f t="shared" si="21"/>
        <v>5601.6</v>
      </c>
    </row>
    <row r="731" spans="1:8">
      <c r="A731" s="10" t="s">
        <v>1823</v>
      </c>
      <c r="B731" s="45" t="s">
        <v>1824</v>
      </c>
      <c r="C731" s="45"/>
      <c r="D731" s="45"/>
      <c r="E731" s="45"/>
      <c r="F731" s="45"/>
      <c r="G731" s="45"/>
      <c r="H731" s="2">
        <f>SUM(H732:H744)</f>
        <v>287052.60000000003</v>
      </c>
    </row>
    <row r="732" spans="1:8">
      <c r="A732" s="9" t="s">
        <v>1825</v>
      </c>
      <c r="B732" s="7" t="s">
        <v>1826</v>
      </c>
      <c r="C732" s="8" t="s">
        <v>1827</v>
      </c>
      <c r="D732" s="7" t="s">
        <v>26</v>
      </c>
      <c r="E732" s="7" t="s">
        <v>22</v>
      </c>
      <c r="F732" s="6">
        <v>1</v>
      </c>
      <c r="G732" s="5">
        <v>27056.54</v>
      </c>
      <c r="H732" s="4">
        <f t="shared" si="21"/>
        <v>27056.54</v>
      </c>
    </row>
    <row r="733" spans="1:8" ht="16.5">
      <c r="A733" s="9" t="s">
        <v>1828</v>
      </c>
      <c r="B733" s="7" t="s">
        <v>1829</v>
      </c>
      <c r="C733" s="8" t="s">
        <v>1830</v>
      </c>
      <c r="D733" s="7" t="s">
        <v>26</v>
      </c>
      <c r="E733" s="7" t="s">
        <v>15</v>
      </c>
      <c r="F733" s="6">
        <v>89.08</v>
      </c>
      <c r="G733" s="5">
        <v>791.67</v>
      </c>
      <c r="H733" s="4">
        <f t="shared" si="21"/>
        <v>70521.960000000006</v>
      </c>
    </row>
    <row r="734" spans="1:8" ht="16.5">
      <c r="A734" s="9" t="s">
        <v>1831</v>
      </c>
      <c r="B734" s="7" t="s">
        <v>1832</v>
      </c>
      <c r="C734" s="8" t="s">
        <v>1833</v>
      </c>
      <c r="D734" s="7" t="s">
        <v>26</v>
      </c>
      <c r="E734" s="7" t="s">
        <v>15</v>
      </c>
      <c r="F734" s="6">
        <v>29.16</v>
      </c>
      <c r="G734" s="5">
        <v>722.44</v>
      </c>
      <c r="H734" s="4">
        <f t="shared" si="21"/>
        <v>21066.35</v>
      </c>
    </row>
    <row r="735" spans="1:8" ht="16.5">
      <c r="A735" s="9" t="s">
        <v>1834</v>
      </c>
      <c r="B735" s="7" t="s">
        <v>1835</v>
      </c>
      <c r="C735" s="8" t="s">
        <v>1836</v>
      </c>
      <c r="D735" s="7" t="s">
        <v>26</v>
      </c>
      <c r="E735" s="7" t="s">
        <v>15</v>
      </c>
      <c r="F735" s="6">
        <v>341.25</v>
      </c>
      <c r="G735" s="5">
        <v>209.35</v>
      </c>
      <c r="H735" s="4">
        <f t="shared" si="21"/>
        <v>71440.69</v>
      </c>
    </row>
    <row r="736" spans="1:8" ht="33">
      <c r="A736" s="9" t="s">
        <v>1837</v>
      </c>
      <c r="B736" s="7" t="s">
        <v>1838</v>
      </c>
      <c r="C736" s="8" t="s">
        <v>1839</v>
      </c>
      <c r="D736" s="7" t="s">
        <v>26</v>
      </c>
      <c r="E736" s="7" t="s">
        <v>22</v>
      </c>
      <c r="F736" s="6">
        <v>6</v>
      </c>
      <c r="G736" s="5">
        <v>635.63</v>
      </c>
      <c r="H736" s="4">
        <f t="shared" si="21"/>
        <v>3813.78</v>
      </c>
    </row>
    <row r="737" spans="1:9" ht="16.5">
      <c r="A737" s="9" t="s">
        <v>1840</v>
      </c>
      <c r="B737" s="7" t="s">
        <v>1841</v>
      </c>
      <c r="C737" s="8" t="s">
        <v>1842</v>
      </c>
      <c r="D737" s="7" t="s">
        <v>26</v>
      </c>
      <c r="E737" s="7" t="s">
        <v>30</v>
      </c>
      <c r="F737" s="6">
        <v>63.5</v>
      </c>
      <c r="G737" s="5">
        <v>314.74</v>
      </c>
      <c r="H737" s="4">
        <f t="shared" si="21"/>
        <v>19985.990000000002</v>
      </c>
    </row>
    <row r="738" spans="1:9" ht="16.5">
      <c r="A738" s="9" t="s">
        <v>1843</v>
      </c>
      <c r="B738" s="7" t="s">
        <v>1844</v>
      </c>
      <c r="C738" s="8" t="s">
        <v>1845</v>
      </c>
      <c r="D738" s="7" t="s">
        <v>26</v>
      </c>
      <c r="E738" s="7" t="s">
        <v>15</v>
      </c>
      <c r="F738" s="6">
        <v>1.8</v>
      </c>
      <c r="G738" s="5">
        <v>722.44</v>
      </c>
      <c r="H738" s="4">
        <f t="shared" si="21"/>
        <v>1300.3900000000001</v>
      </c>
    </row>
    <row r="739" spans="1:9">
      <c r="A739" s="9" t="s">
        <v>1846</v>
      </c>
      <c r="B739" s="7" t="s">
        <v>1847</v>
      </c>
      <c r="C739" s="8" t="s">
        <v>1848</v>
      </c>
      <c r="D739" s="7" t="s">
        <v>26</v>
      </c>
      <c r="E739" s="7" t="s">
        <v>30</v>
      </c>
      <c r="F739" s="6">
        <v>7.7</v>
      </c>
      <c r="G739" s="5">
        <v>758.23</v>
      </c>
      <c r="H739" s="4">
        <f t="shared" si="21"/>
        <v>5838.37</v>
      </c>
    </row>
    <row r="740" spans="1:9" ht="24.75">
      <c r="A740" s="9" t="s">
        <v>1849</v>
      </c>
      <c r="B740" s="7" t="s">
        <v>1850</v>
      </c>
      <c r="C740" s="8" t="s">
        <v>1851</v>
      </c>
      <c r="D740" s="7" t="s">
        <v>26</v>
      </c>
      <c r="E740" s="7" t="s">
        <v>30</v>
      </c>
      <c r="F740" s="6">
        <v>237.12</v>
      </c>
      <c r="G740" s="5">
        <v>197.78</v>
      </c>
      <c r="H740" s="4">
        <f t="shared" ref="H740:H747" si="22">ROUND(G740*F740,2)</f>
        <v>46897.59</v>
      </c>
    </row>
    <row r="741" spans="1:9" ht="24.75">
      <c r="A741" s="9" t="s">
        <v>1852</v>
      </c>
      <c r="B741" s="7" t="s">
        <v>1853</v>
      </c>
      <c r="C741" s="8" t="s">
        <v>1854</v>
      </c>
      <c r="D741" s="7" t="s">
        <v>14</v>
      </c>
      <c r="E741" s="7" t="s">
        <v>22</v>
      </c>
      <c r="F741" s="6">
        <v>118</v>
      </c>
      <c r="G741" s="5">
        <v>39.94</v>
      </c>
      <c r="H741" s="4">
        <f t="shared" si="22"/>
        <v>4712.92</v>
      </c>
    </row>
    <row r="742" spans="1:9">
      <c r="A742" s="9" t="s">
        <v>1855</v>
      </c>
      <c r="B742" s="7" t="s">
        <v>1856</v>
      </c>
      <c r="C742" s="8" t="s">
        <v>1857</v>
      </c>
      <c r="D742" s="7" t="s">
        <v>26</v>
      </c>
      <c r="E742" s="7" t="s">
        <v>1858</v>
      </c>
      <c r="F742" s="6">
        <v>1</v>
      </c>
      <c r="G742" s="5">
        <v>2773.43</v>
      </c>
      <c r="H742" s="4">
        <f t="shared" si="22"/>
        <v>2773.43</v>
      </c>
    </row>
    <row r="743" spans="1:9">
      <c r="A743" s="9" t="s">
        <v>1859</v>
      </c>
      <c r="B743" s="7" t="s">
        <v>1860</v>
      </c>
      <c r="C743" s="8" t="s">
        <v>1861</v>
      </c>
      <c r="D743" s="7" t="s">
        <v>26</v>
      </c>
      <c r="E743" s="7" t="s">
        <v>1858</v>
      </c>
      <c r="F743" s="6">
        <v>1</v>
      </c>
      <c r="G743" s="5">
        <v>4340.26</v>
      </c>
      <c r="H743" s="4">
        <f t="shared" si="22"/>
        <v>4340.26</v>
      </c>
    </row>
    <row r="744" spans="1:9">
      <c r="A744" s="9" t="s">
        <v>1862</v>
      </c>
      <c r="B744" s="7" t="s">
        <v>1863</v>
      </c>
      <c r="C744" s="8" t="s">
        <v>1864</v>
      </c>
      <c r="D744" s="7" t="s">
        <v>26</v>
      </c>
      <c r="E744" s="7" t="s">
        <v>1858</v>
      </c>
      <c r="F744" s="6">
        <v>1</v>
      </c>
      <c r="G744" s="5">
        <v>7304.33</v>
      </c>
      <c r="H744" s="4">
        <f t="shared" si="22"/>
        <v>7304.33</v>
      </c>
    </row>
    <row r="745" spans="1:9">
      <c r="A745" s="10" t="s">
        <v>1865</v>
      </c>
      <c r="B745" s="45" t="s">
        <v>1866</v>
      </c>
      <c r="C745" s="45"/>
      <c r="D745" s="45"/>
      <c r="E745" s="45"/>
      <c r="F745" s="45"/>
      <c r="G745" s="45"/>
      <c r="H745" s="2">
        <f>SUM(H746:H747)</f>
        <v>14258.45</v>
      </c>
    </row>
    <row r="746" spans="1:9" ht="16.5">
      <c r="A746" s="9" t="s">
        <v>1867</v>
      </c>
      <c r="B746" s="7" t="s">
        <v>1868</v>
      </c>
      <c r="C746" s="8" t="s">
        <v>1869</v>
      </c>
      <c r="D746" s="7" t="s">
        <v>14</v>
      </c>
      <c r="E746" s="7" t="s">
        <v>15</v>
      </c>
      <c r="F746" s="6">
        <v>4112.5</v>
      </c>
      <c r="G746" s="5">
        <v>2.78</v>
      </c>
      <c r="H746" s="4">
        <f t="shared" si="22"/>
        <v>11432.75</v>
      </c>
    </row>
    <row r="747" spans="1:9" ht="16.5">
      <c r="A747" s="9" t="s">
        <v>1870</v>
      </c>
      <c r="B747" s="7" t="s">
        <v>12</v>
      </c>
      <c r="C747" s="8" t="s">
        <v>13</v>
      </c>
      <c r="D747" s="7" t="s">
        <v>14</v>
      </c>
      <c r="E747" s="7" t="s">
        <v>15</v>
      </c>
      <c r="F747" s="6">
        <v>6</v>
      </c>
      <c r="G747" s="5">
        <v>470.95</v>
      </c>
      <c r="H747" s="4">
        <f t="shared" si="22"/>
        <v>2825.7</v>
      </c>
    </row>
    <row r="748" spans="1:9">
      <c r="A748" s="3"/>
      <c r="B748" s="3"/>
      <c r="C748" s="3"/>
      <c r="D748" s="3"/>
      <c r="E748" s="3"/>
      <c r="F748" s="59" t="s">
        <v>1871</v>
      </c>
      <c r="G748" s="59"/>
      <c r="H748" s="2">
        <f>H749*0.25</f>
        <v>2415580.1724999999</v>
      </c>
      <c r="I748" s="2"/>
    </row>
    <row r="749" spans="1:9">
      <c r="A749" s="3"/>
      <c r="B749" s="3"/>
      <c r="C749" s="3"/>
      <c r="D749" s="3"/>
      <c r="E749" s="3"/>
      <c r="F749" s="59" t="s">
        <v>1872</v>
      </c>
      <c r="G749" s="59"/>
      <c r="H749" s="2">
        <f>H745+H731+H715+H712+H674+H658+H562+H530+H520+H485+H435+H412+H351+H326+H305+H289+H282+H263+H214+H194+H122+H47+H25+H14</f>
        <v>9662320.6899999995</v>
      </c>
      <c r="I749" s="2"/>
    </row>
    <row r="750" spans="1:9" ht="15" thickBot="1">
      <c r="A750" s="3"/>
      <c r="B750" s="3"/>
      <c r="C750" s="3"/>
      <c r="D750" s="3"/>
      <c r="E750" s="3"/>
      <c r="F750" s="59" t="s">
        <v>1873</v>
      </c>
      <c r="G750" s="59"/>
      <c r="H750" s="2">
        <f>H749+H748</f>
        <v>12077900.862499999</v>
      </c>
    </row>
    <row r="751" spans="1:9" customFormat="1" ht="297.75" customHeight="1" thickBot="1">
      <c r="A751" s="60" t="s">
        <v>1883</v>
      </c>
      <c r="B751" s="61"/>
      <c r="C751" s="61"/>
      <c r="D751" s="61"/>
      <c r="E751" s="61"/>
      <c r="F751" s="61"/>
      <c r="G751" s="61"/>
      <c r="H751" s="62"/>
    </row>
  </sheetData>
  <mergeCells count="108">
    <mergeCell ref="F750:G750"/>
    <mergeCell ref="A751:H751"/>
    <mergeCell ref="B715:G715"/>
    <mergeCell ref="B731:G731"/>
    <mergeCell ref="B745:G745"/>
    <mergeCell ref="F748:G748"/>
    <mergeCell ref="F749:G749"/>
    <mergeCell ref="B681:G681"/>
    <mergeCell ref="B684:G684"/>
    <mergeCell ref="B697:G697"/>
    <mergeCell ref="B702:G702"/>
    <mergeCell ref="B712:G712"/>
    <mergeCell ref="B658:G658"/>
    <mergeCell ref="B659:G659"/>
    <mergeCell ref="B666:G666"/>
    <mergeCell ref="B674:G674"/>
    <mergeCell ref="B675:G675"/>
    <mergeCell ref="B570:G570"/>
    <mergeCell ref="B595:G595"/>
    <mergeCell ref="B618:G618"/>
    <mergeCell ref="B634:G634"/>
    <mergeCell ref="B640:G640"/>
    <mergeCell ref="B542:G542"/>
    <mergeCell ref="B553:G553"/>
    <mergeCell ref="B558:G558"/>
    <mergeCell ref="B562:G562"/>
    <mergeCell ref="B563:G563"/>
    <mergeCell ref="B485:G485"/>
    <mergeCell ref="B520:G520"/>
    <mergeCell ref="B530:G530"/>
    <mergeCell ref="B531:G531"/>
    <mergeCell ref="B534:G534"/>
    <mergeCell ref="B431:G431"/>
    <mergeCell ref="B435:G435"/>
    <mergeCell ref="B436:G436"/>
    <mergeCell ref="B463:G463"/>
    <mergeCell ref="B467:G467"/>
    <mergeCell ref="B401:G401"/>
    <mergeCell ref="B405:G405"/>
    <mergeCell ref="B410:G410"/>
    <mergeCell ref="B412:G412"/>
    <mergeCell ref="B413:G413"/>
    <mergeCell ref="B347:G347"/>
    <mergeCell ref="B349:G349"/>
    <mergeCell ref="B351:G351"/>
    <mergeCell ref="B352:G352"/>
    <mergeCell ref="B392:G392"/>
    <mergeCell ref="B315:G315"/>
    <mergeCell ref="B326:G326"/>
    <mergeCell ref="B327:G327"/>
    <mergeCell ref="B343:G343"/>
    <mergeCell ref="B346:G346"/>
    <mergeCell ref="B289:G289"/>
    <mergeCell ref="B290:G290"/>
    <mergeCell ref="B302:G302"/>
    <mergeCell ref="B305:G305"/>
    <mergeCell ref="B306:G306"/>
    <mergeCell ref="B255:G255"/>
    <mergeCell ref="B263:G263"/>
    <mergeCell ref="B264:G264"/>
    <mergeCell ref="B278:G278"/>
    <mergeCell ref="B282:G282"/>
    <mergeCell ref="B215:G215"/>
    <mergeCell ref="B220:G220"/>
    <mergeCell ref="B224:G224"/>
    <mergeCell ref="B236:G236"/>
    <mergeCell ref="B253:G253"/>
    <mergeCell ref="B195:G195"/>
    <mergeCell ref="B197:G197"/>
    <mergeCell ref="B203:G203"/>
    <mergeCell ref="B209:G209"/>
    <mergeCell ref="B214:G214"/>
    <mergeCell ref="B181:G181"/>
    <mergeCell ref="B183:G183"/>
    <mergeCell ref="B184:G184"/>
    <mergeCell ref="B189:G189"/>
    <mergeCell ref="B194:G194"/>
    <mergeCell ref="B160:G160"/>
    <mergeCell ref="B162:G162"/>
    <mergeCell ref="B168:G168"/>
    <mergeCell ref="B173:G173"/>
    <mergeCell ref="B177:G177"/>
    <mergeCell ref="B123:G123"/>
    <mergeCell ref="B132:G132"/>
    <mergeCell ref="B137:G137"/>
    <mergeCell ref="B142:G142"/>
    <mergeCell ref="B153:G153"/>
    <mergeCell ref="B96:G96"/>
    <mergeCell ref="B103:G103"/>
    <mergeCell ref="B112:G112"/>
    <mergeCell ref="B116:G116"/>
    <mergeCell ref="B122:G122"/>
    <mergeCell ref="B53:G53"/>
    <mergeCell ref="B64:G64"/>
    <mergeCell ref="B72:G72"/>
    <mergeCell ref="B78:G78"/>
    <mergeCell ref="B85:G85"/>
    <mergeCell ref="A1:H3"/>
    <mergeCell ref="F7:H7"/>
    <mergeCell ref="B12:G12"/>
    <mergeCell ref="B32:G32"/>
    <mergeCell ref="B37:G37"/>
    <mergeCell ref="B41:G41"/>
    <mergeCell ref="B47:G47"/>
    <mergeCell ref="B48:G48"/>
    <mergeCell ref="B14:G14"/>
    <mergeCell ref="B25:G25"/>
    <mergeCell ref="B26:G26"/>
  </mergeCells>
  <pageMargins left="0.5" right="0.5" top="0.5" bottom="0.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2025-03-26T12:53:29Z</dcterms:created>
  <dcterms:modified xsi:type="dcterms:W3CDTF">2025-05-14T12:40:49Z</dcterms:modified>
</cp:coreProperties>
</file>