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7455"/>
  </bookViews>
  <sheets>
    <sheet name="Item 01" sheetId="1" r:id="rId1"/>
  </sheets>
  <calcPr calcId="144525"/>
</workbook>
</file>

<file path=xl/calcChain.xml><?xml version="1.0" encoding="utf-8"?>
<calcChain xmlns="http://schemas.openxmlformats.org/spreadsheetml/2006/main">
  <c r="F38" i="1" l="1"/>
  <c r="F39" i="1" s="1"/>
  <c r="F33" i="1"/>
  <c r="C32" i="1"/>
  <c r="F25" i="1"/>
  <c r="C25" i="1"/>
  <c r="C27" i="1" s="1"/>
  <c r="F24" i="1"/>
  <c r="F22" i="1"/>
  <c r="F23" i="1" s="1"/>
  <c r="C18" i="1"/>
  <c r="C20" i="1" s="1"/>
  <c r="C14" i="1"/>
  <c r="F13" i="1"/>
  <c r="F14" i="1" s="1"/>
  <c r="F15" i="1" s="1"/>
  <c r="F16" i="1" s="1"/>
  <c r="F18" i="1" s="1"/>
  <c r="C41" i="1" l="1"/>
  <c r="F28" i="1"/>
  <c r="F29" i="1" s="1"/>
  <c r="F41" i="1" s="1"/>
  <c r="F43" i="1" l="1"/>
  <c r="F66" i="1" l="1"/>
  <c r="F67" i="1"/>
  <c r="F65" i="1"/>
  <c r="F44" i="1"/>
  <c r="F68" i="1" s="1"/>
  <c r="F64" i="1"/>
</calcChain>
</file>

<file path=xl/sharedStrings.xml><?xml version="1.0" encoding="utf-8"?>
<sst xmlns="http://schemas.openxmlformats.org/spreadsheetml/2006/main" count="71" uniqueCount="65">
  <si>
    <t>OBS: Preencher apenas as células amarelas.</t>
  </si>
  <si>
    <t>Composição - Valor do Quilômetro Rodado - Transporte Escolar</t>
  </si>
  <si>
    <t>Custos Variáveis</t>
  </si>
  <si>
    <t>Custos Fixos</t>
  </si>
  <si>
    <t>Óleo Diesel</t>
  </si>
  <si>
    <t>Depreciação</t>
  </si>
  <si>
    <t>Preço por litro</t>
  </si>
  <si>
    <t>Valor Inicial do Veículo (Novo)</t>
  </si>
  <si>
    <t>Média km/l</t>
  </si>
  <si>
    <t>Valor Residual (15%)</t>
  </si>
  <si>
    <t>Custo do Óleo Diesel por Km</t>
  </si>
  <si>
    <t>Valor Depreciável</t>
  </si>
  <si>
    <t>Valor Depreciação Anual (10 anos)</t>
  </si>
  <si>
    <t>Óleo Lubrificante</t>
  </si>
  <si>
    <t>Valor Depreciação Mensal</t>
  </si>
  <si>
    <t>KM média Mensal</t>
  </si>
  <si>
    <t>Quantidade por troca - 12 litros</t>
  </si>
  <si>
    <t>Custo da Depreciação por KM</t>
  </si>
  <si>
    <t>Km rodados por troca</t>
  </si>
  <si>
    <t>Custo do Lubrificante por Km</t>
  </si>
  <si>
    <t>Motorista</t>
  </si>
  <si>
    <t>Salário</t>
  </si>
  <si>
    <t>Pneus de Rodagem</t>
  </si>
  <si>
    <t>13°</t>
  </si>
  <si>
    <t>Preço aproximado (unidade)</t>
  </si>
  <si>
    <t>1/3 de Férias</t>
  </si>
  <si>
    <t>Quantidade de Pneus</t>
  </si>
  <si>
    <t>FGTS</t>
  </si>
  <si>
    <t>Preço Total para Troca de Pneus</t>
  </si>
  <si>
    <t>INSS</t>
  </si>
  <si>
    <t>Vida Útil do Pneu por km</t>
  </si>
  <si>
    <t>Auxílio Alimentação</t>
  </si>
  <si>
    <t>Custo dos Pneus por km</t>
  </si>
  <si>
    <t>Auxílio Creche</t>
  </si>
  <si>
    <t>Custo do Motorista por Mês</t>
  </si>
  <si>
    <t>Manutenção do Veículo</t>
  </si>
  <si>
    <t>Custo do Motorista por Km</t>
  </si>
  <si>
    <t>Custo de Manutenção por Mês</t>
  </si>
  <si>
    <t>Km média Mensal</t>
  </si>
  <si>
    <t>IPVA e Contador</t>
  </si>
  <si>
    <t>Custo de Manutenção por Km</t>
  </si>
  <si>
    <t>Valor FIPE Veículo</t>
  </si>
  <si>
    <t xml:space="preserve">Ipva 1% </t>
  </si>
  <si>
    <t>Seguro Resp. Cívil e Casco</t>
  </si>
  <si>
    <t>Laudos Detran/Inmetro</t>
  </si>
  <si>
    <t>Licenciamento</t>
  </si>
  <si>
    <t>Honorários do Contador</t>
  </si>
  <si>
    <t>Totais de Custos</t>
  </si>
  <si>
    <t>Custo por Km</t>
  </si>
  <si>
    <t>Total de Custos Variáveis</t>
  </si>
  <si>
    <t>Total de Custos Fixos</t>
  </si>
  <si>
    <t>Total de Custos Variados + Custos Fixos</t>
  </si>
  <si>
    <t>Margem de Lucro em Percentual Máximo 16%</t>
  </si>
  <si>
    <t>Simples Nacional?</t>
  </si>
  <si>
    <t>Sim ou Não &gt;</t>
  </si>
  <si>
    <t>Sim</t>
  </si>
  <si>
    <t>ISS?</t>
  </si>
  <si>
    <t>Não</t>
  </si>
  <si>
    <t>PIS?</t>
  </si>
  <si>
    <t>COFINS?</t>
  </si>
  <si>
    <t>Total a Pagar por Km Rodado</t>
  </si>
  <si>
    <t>Lote Nº 01 - Item Nº 01</t>
  </si>
  <si>
    <t>Quantidade média de dias por mês: 21</t>
  </si>
  <si>
    <t>Quilometragem diária executada: 155</t>
  </si>
  <si>
    <t>Tipo do Veículo - Capacidade mínima de passageiros: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</si>
</sst>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2" xfId="0" applyBorder="1"/>
    <xf numFmtId="43" fontId="0" fillId="2" borderId="2" xfId="1" applyFont="1" applyFill="1" applyBorder="1"/>
    <xf numFmtId="43" fontId="0" fillId="0" borderId="0" xfId="1" applyFont="1" applyBorder="1"/>
    <xf numFmtId="0" fontId="0" fillId="2" borderId="2" xfId="0" applyFill="1" applyBorder="1"/>
    <xf numFmtId="43" fontId="0" fillId="0" borderId="2" xfId="1" applyFont="1" applyBorder="1" applyProtection="1">
      <protection locked="0"/>
    </xf>
    <xf numFmtId="0" fontId="3" fillId="0" borderId="2" xfId="0" applyFont="1" applyBorder="1" applyProtection="1">
      <protection locked="0"/>
    </xf>
    <xf numFmtId="43" fontId="0" fillId="0" borderId="2" xfId="1" applyFont="1" applyFill="1" applyBorder="1" applyProtection="1">
      <protection locked="0"/>
    </xf>
    <xf numFmtId="43" fontId="0" fillId="0" borderId="2" xfId="1" applyNumberFormat="1" applyFont="1" applyBorder="1" applyProtection="1">
      <protection locked="0"/>
    </xf>
    <xf numFmtId="164" fontId="0" fillId="0" borderId="2" xfId="0" applyNumberFormat="1" applyFont="1" applyBorder="1" applyProtection="1">
      <protection locked="0"/>
    </xf>
    <xf numFmtId="43" fontId="0" fillId="0" borderId="2" xfId="0" applyNumberFormat="1" applyBorder="1" applyProtection="1">
      <protection locked="0"/>
    </xf>
    <xf numFmtId="0" fontId="0" fillId="0" borderId="2" xfId="0" applyFill="1" applyBorder="1"/>
    <xf numFmtId="0" fontId="3" fillId="0" borderId="2" xfId="0" applyFont="1" applyBorder="1"/>
    <xf numFmtId="164" fontId="0" fillId="2" borderId="2" xfId="1" applyNumberFormat="1" applyFont="1" applyFill="1" applyBorder="1"/>
    <xf numFmtId="0" fontId="0" fillId="0" borderId="0" xfId="0" applyAlignment="1">
      <alignment horizontal="center"/>
    </xf>
    <xf numFmtId="43" fontId="3" fillId="0" borderId="2" xfId="0" applyNumberFormat="1" applyFont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2" xfId="1" applyNumberFormat="1" applyFont="1" applyBorder="1" applyProtection="1">
      <protection locked="0"/>
    </xf>
    <xf numFmtId="0" fontId="0" fillId="0" borderId="2" xfId="0" applyBorder="1" applyAlignment="1">
      <alignment horizontal="left"/>
    </xf>
    <xf numFmtId="43" fontId="0" fillId="2" borderId="2" xfId="1" applyFont="1" applyFill="1" applyBorder="1" applyAlignment="1">
      <alignment horizontal="center"/>
    </xf>
    <xf numFmtId="0" fontId="0" fillId="0" borderId="0" xfId="0" applyAlignment="1"/>
    <xf numFmtId="0" fontId="3" fillId="0" borderId="2" xfId="0" applyFont="1" applyBorder="1" applyAlignment="1"/>
    <xf numFmtId="43" fontId="0" fillId="0" borderId="2" xfId="0" applyNumberFormat="1" applyBorder="1" applyAlignment="1" applyProtection="1">
      <protection locked="0"/>
    </xf>
    <xf numFmtId="0" fontId="0" fillId="0" borderId="4" xfId="0" applyBorder="1" applyAlignment="1"/>
    <xf numFmtId="0" fontId="0" fillId="0" borderId="0" xfId="0" applyBorder="1" applyAlignment="1"/>
    <xf numFmtId="43" fontId="0" fillId="0" borderId="6" xfId="0" applyNumberFormat="1" applyBorder="1" applyProtection="1">
      <protection locked="0"/>
    </xf>
    <xf numFmtId="43" fontId="3" fillId="0" borderId="6" xfId="1" applyFon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0" fillId="0" borderId="3" xfId="0" applyFont="1" applyBorder="1" applyAlignment="1"/>
    <xf numFmtId="0" fontId="0" fillId="2" borderId="2" xfId="0" applyFont="1" applyFill="1" applyBorder="1" applyAlignment="1">
      <alignment horizontal="center"/>
    </xf>
    <xf numFmtId="0" fontId="0" fillId="0" borderId="3" xfId="0" applyBorder="1" applyAlignment="1"/>
    <xf numFmtId="43" fontId="3" fillId="0" borderId="6" xfId="0" applyNumberFormat="1" applyFont="1" applyBorder="1" applyProtection="1">
      <protection locked="0"/>
    </xf>
    <xf numFmtId="43" fontId="0" fillId="0" borderId="2" xfId="0" applyNumberFormat="1" applyFont="1" applyBorder="1" applyProtection="1">
      <protection locked="0"/>
    </xf>
    <xf numFmtId="0" fontId="0" fillId="0" borderId="5" xfId="0" applyFill="1" applyBorder="1" applyAlignment="1"/>
    <xf numFmtId="0" fontId="3" fillId="0" borderId="2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abSelected="1" workbookViewId="0">
      <selection activeCell="B10" sqref="B10:F10"/>
    </sheetView>
  </sheetViews>
  <sheetFormatPr defaultColWidth="0" defaultRowHeight="15" zeroHeight="1" x14ac:dyDescent="0.25"/>
  <cols>
    <col min="1" max="1" width="1.28515625" style="44" customWidth="1"/>
    <col min="2" max="2" width="31.42578125" customWidth="1"/>
    <col min="3" max="3" width="11.5703125" customWidth="1"/>
    <col min="4" max="4" width="1.140625" customWidth="1"/>
    <col min="5" max="5" width="32.42578125" customWidth="1"/>
    <col min="6" max="6" width="10.7109375" customWidth="1"/>
    <col min="7" max="7" width="2" customWidth="1"/>
    <col min="8" max="16384" width="9.140625" hidden="1"/>
  </cols>
  <sheetData>
    <row r="1" spans="1:6" s="40" customFormat="1" x14ac:dyDescent="0.25">
      <c r="A1" s="44"/>
      <c r="B1" s="46" t="s">
        <v>0</v>
      </c>
      <c r="C1" s="46"/>
      <c r="D1" s="46"/>
      <c r="E1" s="46"/>
      <c r="F1" s="46"/>
    </row>
    <row r="2" spans="1:6" s="40" customFormat="1" x14ac:dyDescent="0.25">
      <c r="A2" s="44"/>
      <c r="B2" s="47"/>
      <c r="C2" s="47"/>
      <c r="D2" s="47"/>
      <c r="E2" s="47"/>
      <c r="F2" s="47"/>
    </row>
    <row r="3" spans="1:6" s="40" customFormat="1" x14ac:dyDescent="0.25">
      <c r="A3" s="44"/>
      <c r="B3" s="48" t="s">
        <v>1</v>
      </c>
      <c r="C3" s="48"/>
      <c r="D3" s="48"/>
      <c r="E3" s="48"/>
      <c r="F3" s="49"/>
    </row>
    <row r="4" spans="1:6" s="40" customFormat="1" x14ac:dyDescent="0.25">
      <c r="A4" s="44"/>
      <c r="B4" s="50" t="s">
        <v>64</v>
      </c>
      <c r="C4" s="50"/>
      <c r="D4" s="50"/>
      <c r="E4" s="50"/>
      <c r="F4" s="50"/>
    </row>
    <row r="5" spans="1:6" s="40" customFormat="1" x14ac:dyDescent="0.25">
      <c r="A5" s="44"/>
      <c r="B5" s="50" t="s">
        <v>61</v>
      </c>
      <c r="C5" s="50"/>
      <c r="D5" s="50"/>
      <c r="E5" s="50"/>
      <c r="F5" s="50"/>
    </row>
    <row r="6" spans="1:6" s="40" customFormat="1" x14ac:dyDescent="0.25">
      <c r="A6" s="44"/>
      <c r="B6" s="50" t="s">
        <v>63</v>
      </c>
      <c r="C6" s="50"/>
      <c r="D6" s="50"/>
      <c r="E6" s="50"/>
      <c r="F6" s="50"/>
    </row>
    <row r="7" spans="1:6" s="40" customFormat="1" x14ac:dyDescent="0.25">
      <c r="A7" s="44"/>
      <c r="B7" s="50" t="s">
        <v>62</v>
      </c>
      <c r="C7" s="50"/>
      <c r="D7" s="50"/>
      <c r="E7" s="50"/>
      <c r="F7" s="50"/>
    </row>
    <row r="8" spans="1:6" s="40" customFormat="1" x14ac:dyDescent="0.25">
      <c r="A8" s="44"/>
      <c r="B8" s="51"/>
      <c r="C8" s="51"/>
      <c r="D8" s="51"/>
      <c r="E8" s="51"/>
      <c r="F8" s="51"/>
    </row>
    <row r="9" spans="1:6" s="40" customFormat="1" x14ac:dyDescent="0.25">
      <c r="A9" s="44"/>
      <c r="B9" s="48" t="s">
        <v>2</v>
      </c>
      <c r="C9" s="48"/>
      <c r="D9" s="1"/>
      <c r="E9" s="48" t="s">
        <v>3</v>
      </c>
      <c r="F9" s="48"/>
    </row>
    <row r="10" spans="1:6" s="40" customFormat="1" x14ac:dyDescent="0.25">
      <c r="A10" s="44"/>
      <c r="B10" s="44"/>
      <c r="C10" s="44"/>
      <c r="D10" s="44"/>
      <c r="E10" s="44"/>
      <c r="F10" s="44"/>
    </row>
    <row r="11" spans="1:6" s="40" customFormat="1" x14ac:dyDescent="0.25">
      <c r="A11" s="44"/>
      <c r="B11" s="38" t="s">
        <v>4</v>
      </c>
      <c r="C11" s="39"/>
      <c r="D11" s="2"/>
      <c r="E11" s="52" t="s">
        <v>5</v>
      </c>
      <c r="F11" s="52"/>
    </row>
    <row r="12" spans="1:6" s="40" customFormat="1" x14ac:dyDescent="0.25">
      <c r="A12" s="44"/>
      <c r="B12" s="3" t="s">
        <v>6</v>
      </c>
      <c r="C12" s="4"/>
      <c r="D12" s="5"/>
      <c r="E12" s="3" t="s">
        <v>7</v>
      </c>
      <c r="F12" s="4"/>
    </row>
    <row r="13" spans="1:6" s="40" customFormat="1" x14ac:dyDescent="0.25">
      <c r="A13" s="44"/>
      <c r="B13" s="3" t="s">
        <v>8</v>
      </c>
      <c r="C13" s="6"/>
      <c r="D13" s="2"/>
      <c r="E13" s="3" t="s">
        <v>9</v>
      </c>
      <c r="F13" s="7">
        <f>F12*15%</f>
        <v>0</v>
      </c>
    </row>
    <row r="14" spans="1:6" s="40" customFormat="1" x14ac:dyDescent="0.25">
      <c r="A14" s="44"/>
      <c r="B14" s="3" t="s">
        <v>10</v>
      </c>
      <c r="C14" s="8" t="e">
        <f>C12/C13</f>
        <v>#DIV/0!</v>
      </c>
      <c r="D14" s="2"/>
      <c r="E14" s="3" t="s">
        <v>11</v>
      </c>
      <c r="F14" s="9">
        <f>F12-F13</f>
        <v>0</v>
      </c>
    </row>
    <row r="15" spans="1:6" s="40" customFormat="1" x14ac:dyDescent="0.25">
      <c r="A15" s="44"/>
      <c r="B15"/>
      <c r="C15"/>
      <c r="D15"/>
      <c r="E15" s="3" t="s">
        <v>12</v>
      </c>
      <c r="F15" s="7">
        <f>F14/10</f>
        <v>0</v>
      </c>
    </row>
    <row r="16" spans="1:6" s="40" customFormat="1" x14ac:dyDescent="0.25">
      <c r="A16" s="44"/>
      <c r="B16" s="38" t="s">
        <v>13</v>
      </c>
      <c r="C16" s="39"/>
      <c r="D16" s="2"/>
      <c r="E16" s="3" t="s">
        <v>14</v>
      </c>
      <c r="F16" s="10">
        <f>F15/12</f>
        <v>0</v>
      </c>
    </row>
    <row r="17" spans="1:6" s="40" customFormat="1" x14ac:dyDescent="0.25">
      <c r="A17" s="44"/>
      <c r="B17" s="3" t="s">
        <v>6</v>
      </c>
      <c r="C17" s="4"/>
      <c r="D17" s="5"/>
      <c r="E17" s="3" t="s">
        <v>15</v>
      </c>
      <c r="F17" s="11"/>
    </row>
    <row r="18" spans="1:6" s="40" customFormat="1" x14ac:dyDescent="0.25">
      <c r="A18" s="44"/>
      <c r="B18" s="3" t="s">
        <v>16</v>
      </c>
      <c r="C18" s="12">
        <f>C17*12</f>
        <v>0</v>
      </c>
      <c r="D18" s="2"/>
      <c r="E18" s="13" t="s">
        <v>17</v>
      </c>
      <c r="F18" s="14" t="e">
        <f>F16/F17</f>
        <v>#DIV/0!</v>
      </c>
    </row>
    <row r="19" spans="1:6" s="40" customFormat="1" x14ac:dyDescent="0.25">
      <c r="A19" s="44"/>
      <c r="B19" s="3" t="s">
        <v>18</v>
      </c>
      <c r="C19" s="15"/>
      <c r="D19" s="5"/>
      <c r="E19" s="16"/>
      <c r="F19" s="16"/>
    </row>
    <row r="20" spans="1:6" s="40" customFormat="1" x14ac:dyDescent="0.25">
      <c r="A20" s="44"/>
      <c r="B20" s="3" t="s">
        <v>19</v>
      </c>
      <c r="C20" s="8" t="e">
        <f>C18/C19</f>
        <v>#DIV/0!</v>
      </c>
      <c r="D20" s="2"/>
      <c r="E20" s="38" t="s">
        <v>20</v>
      </c>
      <c r="F20" s="39"/>
    </row>
    <row r="21" spans="1:6" s="40" customFormat="1" x14ac:dyDescent="0.25">
      <c r="A21" s="44"/>
      <c r="B21"/>
      <c r="C21"/>
      <c r="D21"/>
      <c r="E21" s="3" t="s">
        <v>21</v>
      </c>
      <c r="F21" s="4"/>
    </row>
    <row r="22" spans="1:6" s="40" customFormat="1" x14ac:dyDescent="0.25">
      <c r="A22" s="44"/>
      <c r="B22" s="38" t="s">
        <v>22</v>
      </c>
      <c r="C22" s="39"/>
      <c r="D22" s="2"/>
      <c r="E22" s="3" t="s">
        <v>23</v>
      </c>
      <c r="F22" s="7">
        <f>F21/12</f>
        <v>0</v>
      </c>
    </row>
    <row r="23" spans="1:6" s="40" customFormat="1" x14ac:dyDescent="0.25">
      <c r="A23" s="44"/>
      <c r="B23" s="3" t="s">
        <v>24</v>
      </c>
      <c r="C23" s="4"/>
      <c r="D23" s="5"/>
      <c r="E23" s="3" t="s">
        <v>25</v>
      </c>
      <c r="F23" s="7">
        <f>F22/3</f>
        <v>0</v>
      </c>
    </row>
    <row r="24" spans="1:6" s="40" customFormat="1" x14ac:dyDescent="0.25">
      <c r="A24" s="44"/>
      <c r="B24" s="3" t="s">
        <v>26</v>
      </c>
      <c r="C24" s="6"/>
      <c r="D24" s="2"/>
      <c r="E24" s="3" t="s">
        <v>27</v>
      </c>
      <c r="F24" s="7">
        <f>F21*8%</f>
        <v>0</v>
      </c>
    </row>
    <row r="25" spans="1:6" s="40" customFormat="1" x14ac:dyDescent="0.25">
      <c r="A25" s="44"/>
      <c r="B25" s="3" t="s">
        <v>28</v>
      </c>
      <c r="C25" s="7">
        <f>C23*C24</f>
        <v>0</v>
      </c>
      <c r="D25" s="5"/>
      <c r="E25" s="3" t="s">
        <v>29</v>
      </c>
      <c r="F25" s="7">
        <f>F21*20%</f>
        <v>0</v>
      </c>
    </row>
    <row r="26" spans="1:6" s="40" customFormat="1" x14ac:dyDescent="0.25">
      <c r="A26" s="44"/>
      <c r="B26" s="3" t="s">
        <v>30</v>
      </c>
      <c r="C26" s="15"/>
      <c r="D26" s="5"/>
      <c r="E26" s="3" t="s">
        <v>31</v>
      </c>
      <c r="F26" s="7"/>
    </row>
    <row r="27" spans="1:6" s="40" customFormat="1" x14ac:dyDescent="0.25">
      <c r="A27" s="44"/>
      <c r="B27" s="3" t="s">
        <v>32</v>
      </c>
      <c r="C27" s="8" t="e">
        <f>C25/C26</f>
        <v>#DIV/0!</v>
      </c>
      <c r="D27" s="2"/>
      <c r="E27" s="3" t="s">
        <v>33</v>
      </c>
      <c r="F27" s="7"/>
    </row>
    <row r="28" spans="1:6" s="40" customFormat="1" x14ac:dyDescent="0.25">
      <c r="A28" s="44"/>
      <c r="B28"/>
      <c r="C28"/>
      <c r="D28"/>
      <c r="E28" s="3" t="s">
        <v>34</v>
      </c>
      <c r="F28" s="7">
        <f>SUM(F21:F27)</f>
        <v>0</v>
      </c>
    </row>
    <row r="29" spans="1:6" s="40" customFormat="1" x14ac:dyDescent="0.25">
      <c r="A29" s="44"/>
      <c r="B29" s="38" t="s">
        <v>35</v>
      </c>
      <c r="C29" s="39"/>
      <c r="D29" s="2"/>
      <c r="E29" s="3" t="s">
        <v>36</v>
      </c>
      <c r="F29" s="17" t="e">
        <f>F28/C31</f>
        <v>#DIV/0!</v>
      </c>
    </row>
    <row r="30" spans="1:6" s="40" customFormat="1" x14ac:dyDescent="0.25">
      <c r="A30" s="44"/>
      <c r="B30" s="3" t="s">
        <v>37</v>
      </c>
      <c r="C30" s="4"/>
      <c r="D30" s="5"/>
      <c r="E30" s="18"/>
      <c r="F30" s="18"/>
    </row>
    <row r="31" spans="1:6" s="40" customFormat="1" x14ac:dyDescent="0.25">
      <c r="A31" s="44"/>
      <c r="B31" s="3" t="s">
        <v>38</v>
      </c>
      <c r="C31" s="19"/>
      <c r="D31" s="2"/>
      <c r="E31" s="38" t="s">
        <v>39</v>
      </c>
      <c r="F31" s="39"/>
    </row>
    <row r="32" spans="1:6" s="40" customFormat="1" x14ac:dyDescent="0.25">
      <c r="A32" s="44"/>
      <c r="B32" s="3" t="s">
        <v>40</v>
      </c>
      <c r="C32" s="17" t="e">
        <f>C30/C31</f>
        <v>#DIV/0!</v>
      </c>
      <c r="D32"/>
      <c r="E32" s="20" t="s">
        <v>41</v>
      </c>
      <c r="F32" s="21"/>
    </row>
    <row r="33" spans="1:6" s="40" customFormat="1" x14ac:dyDescent="0.25">
      <c r="A33" s="44"/>
      <c r="D33" s="41"/>
      <c r="E33" s="3" t="s">
        <v>42</v>
      </c>
      <c r="F33" s="12">
        <f>F32*1%</f>
        <v>0</v>
      </c>
    </row>
    <row r="34" spans="1:6" s="40" customFormat="1" x14ac:dyDescent="0.25">
      <c r="A34" s="44"/>
      <c r="D34" s="41"/>
      <c r="E34" s="3" t="s">
        <v>43</v>
      </c>
      <c r="F34" s="6"/>
    </row>
    <row r="35" spans="1:6" s="40" customFormat="1" x14ac:dyDescent="0.25">
      <c r="A35" s="44"/>
      <c r="D35" s="41"/>
      <c r="E35" s="3" t="s">
        <v>44</v>
      </c>
      <c r="F35" s="6"/>
    </row>
    <row r="36" spans="1:6" s="40" customFormat="1" x14ac:dyDescent="0.25">
      <c r="A36" s="44"/>
      <c r="D36" s="41"/>
      <c r="E36" s="3" t="s">
        <v>45</v>
      </c>
      <c r="F36" s="6"/>
    </row>
    <row r="37" spans="1:6" s="40" customFormat="1" x14ac:dyDescent="0.25">
      <c r="A37" s="44"/>
      <c r="B37" s="22"/>
      <c r="C37" s="22"/>
      <c r="D37" s="22"/>
      <c r="E37" s="3" t="s">
        <v>46</v>
      </c>
      <c r="F37" s="6"/>
    </row>
    <row r="38" spans="1:6" s="40" customFormat="1" x14ac:dyDescent="0.25">
      <c r="A38" s="44"/>
      <c r="B38" s="16"/>
      <c r="C38" s="16"/>
      <c r="D38" s="16"/>
      <c r="E38" s="3" t="s">
        <v>47</v>
      </c>
      <c r="F38" s="12">
        <f>SUM(F33:F37)</f>
        <v>0</v>
      </c>
    </row>
    <row r="39" spans="1:6" s="40" customFormat="1" x14ac:dyDescent="0.25">
      <c r="A39" s="44"/>
      <c r="B39" s="16"/>
      <c r="C39" s="16"/>
      <c r="D39" s="16"/>
      <c r="E39" s="3" t="s">
        <v>48</v>
      </c>
      <c r="F39" s="17" t="e">
        <f>F38/F17</f>
        <v>#DIV/0!</v>
      </c>
    </row>
    <row r="40" spans="1:6" s="40" customFormat="1" x14ac:dyDescent="0.25">
      <c r="A40" s="44"/>
      <c r="B40" s="16"/>
      <c r="C40" s="16"/>
      <c r="D40" s="16"/>
      <c r="E40" s="16"/>
      <c r="F40" s="16"/>
    </row>
    <row r="41" spans="1:6" s="40" customFormat="1" x14ac:dyDescent="0.25">
      <c r="A41" s="44"/>
      <c r="B41" s="23" t="s">
        <v>49</v>
      </c>
      <c r="C41" s="24" t="e">
        <f>C32+C27+C20+C14</f>
        <v>#DIV/0!</v>
      </c>
      <c r="D41" s="22"/>
      <c r="E41" s="23" t="s">
        <v>50</v>
      </c>
      <c r="F41" s="24" t="e">
        <f>F39+F29+F18</f>
        <v>#DIV/0!</v>
      </c>
    </row>
    <row r="42" spans="1:6" s="40" customFormat="1" x14ac:dyDescent="0.25">
      <c r="A42" s="44"/>
      <c r="B42" s="25"/>
      <c r="C42" s="26"/>
      <c r="D42" s="26"/>
      <c r="E42" s="26"/>
      <c r="F42" s="25"/>
    </row>
    <row r="43" spans="1:6" s="40" customFormat="1" x14ac:dyDescent="0.25">
      <c r="A43" s="44"/>
      <c r="B43" s="42" t="s">
        <v>51</v>
      </c>
      <c r="C43" s="42"/>
      <c r="D43" s="42"/>
      <c r="E43" s="42"/>
      <c r="F43" s="27" t="e">
        <f>C41+F41</f>
        <v>#DIV/0!</v>
      </c>
    </row>
    <row r="44" spans="1:6" s="40" customFormat="1" x14ac:dyDescent="0.25">
      <c r="A44" s="44"/>
      <c r="B44" s="42" t="s">
        <v>52</v>
      </c>
      <c r="C44" s="42"/>
      <c r="D44" s="42"/>
      <c r="E44" s="42"/>
      <c r="F44" s="28" t="e">
        <f>F43+(F43*16%)</f>
        <v>#DIV/0!</v>
      </c>
    </row>
    <row r="45" spans="1:6" ht="15" hidden="1" customHeight="1" x14ac:dyDescent="0.25">
      <c r="B45" s="20"/>
      <c r="C45" s="20"/>
      <c r="D45" s="20"/>
      <c r="E45" s="20"/>
      <c r="F45" s="29"/>
    </row>
    <row r="46" spans="1:6" ht="15" hidden="1" customHeight="1" x14ac:dyDescent="0.25">
      <c r="B46" s="20"/>
      <c r="C46" s="20"/>
      <c r="D46" s="20"/>
      <c r="E46" s="20"/>
      <c r="F46" s="30"/>
    </row>
    <row r="47" spans="1:6" ht="15" hidden="1" customHeight="1" x14ac:dyDescent="0.25">
      <c r="B47" s="20"/>
      <c r="C47" s="20"/>
      <c r="D47" s="20"/>
      <c r="E47" s="20"/>
      <c r="F47" s="30"/>
    </row>
    <row r="48" spans="1:6" ht="15" hidden="1" customHeight="1" x14ac:dyDescent="0.25">
      <c r="B48" s="20"/>
      <c r="C48" s="20"/>
      <c r="D48" s="20"/>
      <c r="E48" s="20"/>
      <c r="F48" s="30"/>
    </row>
    <row r="49" spans="1:6" ht="15" hidden="1" customHeight="1" x14ac:dyDescent="0.25">
      <c r="A49" s="45"/>
      <c r="B49" s="20"/>
      <c r="C49" s="20"/>
      <c r="D49" s="20"/>
      <c r="E49" s="20"/>
      <c r="F49" s="30"/>
    </row>
    <row r="50" spans="1:6" ht="15" hidden="1" customHeight="1" x14ac:dyDescent="0.25">
      <c r="A50" s="45"/>
      <c r="B50" s="20"/>
      <c r="C50" s="20"/>
      <c r="D50" s="20"/>
      <c r="E50" s="20"/>
      <c r="F50" s="30"/>
    </row>
    <row r="51" spans="1:6" ht="15" hidden="1" customHeight="1" x14ac:dyDescent="0.25">
      <c r="A51" s="45"/>
      <c r="B51" s="20"/>
      <c r="C51" s="20"/>
      <c r="D51" s="20"/>
      <c r="E51" s="20"/>
      <c r="F51" s="30"/>
    </row>
    <row r="52" spans="1:6" ht="15" hidden="1" customHeight="1" x14ac:dyDescent="0.25">
      <c r="A52" s="45"/>
      <c r="B52" s="20"/>
      <c r="C52" s="20"/>
      <c r="D52" s="20"/>
      <c r="E52" s="20"/>
      <c r="F52" s="30"/>
    </row>
    <row r="53" spans="1:6" ht="15" hidden="1" customHeight="1" x14ac:dyDescent="0.25">
      <c r="A53" s="45"/>
      <c r="B53" s="20"/>
      <c r="C53" s="20"/>
      <c r="D53" s="20"/>
      <c r="E53" s="20"/>
      <c r="F53" s="30"/>
    </row>
    <row r="54" spans="1:6" ht="15" hidden="1" customHeight="1" x14ac:dyDescent="0.25">
      <c r="A54" s="45"/>
      <c r="B54" s="20"/>
      <c r="C54" s="20"/>
      <c r="D54" s="20"/>
      <c r="E54" s="20"/>
      <c r="F54" s="30"/>
    </row>
    <row r="55" spans="1:6" ht="15" hidden="1" customHeight="1" x14ac:dyDescent="0.25">
      <c r="A55" s="45"/>
      <c r="B55" s="20"/>
      <c r="C55" s="20"/>
      <c r="D55" s="20"/>
      <c r="E55" s="20"/>
      <c r="F55" s="30"/>
    </row>
    <row r="56" spans="1:6" ht="15" hidden="1" customHeight="1" x14ac:dyDescent="0.25">
      <c r="A56" s="45"/>
      <c r="B56" s="20"/>
      <c r="C56" s="20"/>
      <c r="D56" s="20"/>
      <c r="E56" s="20"/>
      <c r="F56" s="30"/>
    </row>
    <row r="57" spans="1:6" ht="15" hidden="1" customHeight="1" x14ac:dyDescent="0.25">
      <c r="A57" s="45"/>
      <c r="B57" s="20"/>
      <c r="C57" s="20"/>
      <c r="D57" s="20"/>
      <c r="E57" s="20"/>
      <c r="F57" s="30"/>
    </row>
    <row r="58" spans="1:6" ht="15" hidden="1" customHeight="1" x14ac:dyDescent="0.25">
      <c r="A58" s="45"/>
      <c r="B58" s="20"/>
      <c r="C58" s="20"/>
      <c r="D58" s="20"/>
      <c r="E58" s="20"/>
      <c r="F58" s="30"/>
    </row>
    <row r="59" spans="1:6" ht="15" hidden="1" customHeight="1" x14ac:dyDescent="0.25">
      <c r="A59" s="45"/>
      <c r="B59" s="20"/>
      <c r="C59" s="20"/>
      <c r="D59" s="20"/>
      <c r="E59" s="20"/>
      <c r="F59" s="30"/>
    </row>
    <row r="60" spans="1:6" ht="15" hidden="1" customHeight="1" x14ac:dyDescent="0.25">
      <c r="A60" s="45"/>
      <c r="B60" s="20"/>
      <c r="C60" s="20"/>
      <c r="D60" s="20"/>
      <c r="E60" s="20"/>
      <c r="F60" s="30"/>
    </row>
    <row r="61" spans="1:6" ht="15" hidden="1" customHeight="1" x14ac:dyDescent="0.25">
      <c r="A61" s="45"/>
      <c r="B61" s="20"/>
      <c r="C61" s="20"/>
      <c r="D61" s="20"/>
      <c r="E61" s="20"/>
      <c r="F61" s="30"/>
    </row>
    <row r="62" spans="1:6" ht="15" hidden="1" customHeight="1" x14ac:dyDescent="0.25">
      <c r="A62" s="45"/>
      <c r="B62" s="20"/>
      <c r="C62" s="20"/>
      <c r="D62" s="20"/>
      <c r="E62" s="20"/>
      <c r="F62" s="30"/>
    </row>
    <row r="63" spans="1:6" ht="15" hidden="1" customHeight="1" x14ac:dyDescent="0.25">
      <c r="A63" s="45"/>
      <c r="B63" s="20"/>
      <c r="C63" s="20"/>
      <c r="D63" s="20"/>
      <c r="E63" s="20"/>
      <c r="F63" s="30"/>
    </row>
    <row r="64" spans="1:6" x14ac:dyDescent="0.25">
      <c r="A64" s="45"/>
      <c r="B64" s="31" t="s">
        <v>53</v>
      </c>
      <c r="C64" s="43" t="s">
        <v>54</v>
      </c>
      <c r="D64" s="43"/>
      <c r="E64" s="32" t="s">
        <v>55</v>
      </c>
      <c r="F64" s="28" t="e">
        <f>IF(E64="sim",F43*6%,IF(E64="não",F43*0%,))</f>
        <v>#DIV/0!</v>
      </c>
    </row>
    <row r="65" spans="1:6" x14ac:dyDescent="0.25">
      <c r="A65" s="45"/>
      <c r="B65" s="33" t="s">
        <v>56</v>
      </c>
      <c r="C65" s="43" t="s">
        <v>54</v>
      </c>
      <c r="D65" s="43"/>
      <c r="E65" s="32" t="s">
        <v>57</v>
      </c>
      <c r="F65" s="34" t="e">
        <f>IF(E65="sim",F43*3%,IF(E65="não",F43*0%,))</f>
        <v>#DIV/0!</v>
      </c>
    </row>
    <row r="66" spans="1:6" x14ac:dyDescent="0.25">
      <c r="A66" s="45"/>
      <c r="B66" s="33" t="s">
        <v>58</v>
      </c>
      <c r="C66" s="43" t="s">
        <v>54</v>
      </c>
      <c r="D66" s="43"/>
      <c r="E66" s="32" t="s">
        <v>57</v>
      </c>
      <c r="F66" s="35" t="e">
        <f>IF(E66="sim",F43*0.65%,IF(E66="não",F43*0%,))</f>
        <v>#DIV/0!</v>
      </c>
    </row>
    <row r="67" spans="1:6" x14ac:dyDescent="0.25">
      <c r="A67" s="45"/>
      <c r="B67" s="36" t="s">
        <v>59</v>
      </c>
      <c r="C67" s="43" t="s">
        <v>54</v>
      </c>
      <c r="D67" s="43"/>
      <c r="E67" s="32" t="s">
        <v>57</v>
      </c>
      <c r="F67" s="35" t="e">
        <f>IF(E67="sim",F43*3%,IF(E67="não",F43*0%,))</f>
        <v>#DIV/0!</v>
      </c>
    </row>
    <row r="68" spans="1:6" x14ac:dyDescent="0.25">
      <c r="A68" s="45"/>
      <c r="B68" s="37" t="s">
        <v>60</v>
      </c>
      <c r="C68" s="37"/>
      <c r="D68" s="37"/>
      <c r="E68" s="37"/>
      <c r="F68" s="34" t="e">
        <f>SUM(F44:F67)</f>
        <v>#DIV/0!</v>
      </c>
    </row>
    <row r="69" spans="1:6" x14ac:dyDescent="0.25">
      <c r="A69" s="45"/>
    </row>
    <row r="70" spans="1:6" x14ac:dyDescent="0.25">
      <c r="A70" s="45"/>
    </row>
    <row r="71" spans="1:6" x14ac:dyDescent="0.25">
      <c r="A71" s="45"/>
    </row>
    <row r="72" spans="1:6" x14ac:dyDescent="0.25">
      <c r="A72" s="45"/>
    </row>
    <row r="73" spans="1:6" x14ac:dyDescent="0.25">
      <c r="A73" s="45"/>
    </row>
    <row r="74" spans="1:6" x14ac:dyDescent="0.25">
      <c r="A74" s="45"/>
    </row>
    <row r="75" spans="1:6" x14ac:dyDescent="0.25">
      <c r="A75" s="45"/>
    </row>
    <row r="76" spans="1:6" x14ac:dyDescent="0.25">
      <c r="A76" s="45"/>
    </row>
    <row r="77" spans="1:6" x14ac:dyDescent="0.25">
      <c r="A77" s="45"/>
    </row>
    <row r="78" spans="1:6" x14ac:dyDescent="0.25">
      <c r="A78" s="45"/>
    </row>
    <row r="79" spans="1:6" x14ac:dyDescent="0.25">
      <c r="A79" s="45"/>
    </row>
    <row r="80" spans="1:6" x14ac:dyDescent="0.25">
      <c r="A80" s="45"/>
    </row>
    <row r="81" spans="1:1" x14ac:dyDescent="0.25">
      <c r="A81" s="45"/>
    </row>
    <row r="82" spans="1:1" x14ac:dyDescent="0.25">
      <c r="A82" s="45"/>
    </row>
    <row r="83" spans="1:1" x14ac:dyDescent="0.25">
      <c r="A83" s="45"/>
    </row>
    <row r="84" spans="1:1" x14ac:dyDescent="0.25">
      <c r="A84" s="45"/>
    </row>
    <row r="85" spans="1:1" x14ac:dyDescent="0.25">
      <c r="A85" s="45"/>
    </row>
    <row r="86" spans="1:1" x14ac:dyDescent="0.25">
      <c r="A86" s="45"/>
    </row>
    <row r="87" spans="1:1" x14ac:dyDescent="0.25">
      <c r="A87" s="45"/>
    </row>
    <row r="88" spans="1:1" x14ac:dyDescent="0.25">
      <c r="A88" s="45"/>
    </row>
    <row r="89" spans="1:1" x14ac:dyDescent="0.25">
      <c r="A89" s="45"/>
    </row>
    <row r="90" spans="1:1" x14ac:dyDescent="0.25">
      <c r="A90" s="45"/>
    </row>
    <row r="91" spans="1:1" x14ac:dyDescent="0.25">
      <c r="A91" s="45"/>
    </row>
    <row r="92" spans="1:1" x14ac:dyDescent="0.25">
      <c r="A92" s="45"/>
    </row>
    <row r="93" spans="1:1" x14ac:dyDescent="0.25">
      <c r="A93" s="45"/>
    </row>
    <row r="94" spans="1:1" x14ac:dyDescent="0.25">
      <c r="A94" s="45"/>
    </row>
    <row r="95" spans="1:1" x14ac:dyDescent="0.25">
      <c r="A95" s="45"/>
    </row>
    <row r="96" spans="1:1" x14ac:dyDescent="0.25">
      <c r="A96" s="45"/>
    </row>
    <row r="97" spans="1:1" x14ac:dyDescent="0.25">
      <c r="A97" s="45"/>
    </row>
    <row r="98" spans="1:1" x14ac:dyDescent="0.25">
      <c r="A98" s="45"/>
    </row>
    <row r="99" spans="1:1" x14ac:dyDescent="0.25">
      <c r="A99" s="45"/>
    </row>
    <row r="100" spans="1:1" x14ac:dyDescent="0.25">
      <c r="A100" s="45"/>
    </row>
    <row r="101" spans="1:1" x14ac:dyDescent="0.25">
      <c r="A101" s="45"/>
    </row>
    <row r="102" spans="1:1" x14ac:dyDescent="0.25">
      <c r="A102" s="45"/>
    </row>
    <row r="103" spans="1:1" x14ac:dyDescent="0.25">
      <c r="A103" s="45"/>
    </row>
  </sheetData>
  <mergeCells count="28">
    <mergeCell ref="B16:C16"/>
    <mergeCell ref="A1:A1048576"/>
    <mergeCell ref="B1:F1"/>
    <mergeCell ref="G1:XFD44"/>
    <mergeCell ref="B2:F2"/>
    <mergeCell ref="B3:F3"/>
    <mergeCell ref="B4:F4"/>
    <mergeCell ref="B5:F5"/>
    <mergeCell ref="B6:F6"/>
    <mergeCell ref="B7:F7"/>
    <mergeCell ref="B8:F8"/>
    <mergeCell ref="B9:C9"/>
    <mergeCell ref="E9:F9"/>
    <mergeCell ref="B10:F10"/>
    <mergeCell ref="B11:C11"/>
    <mergeCell ref="E11:F11"/>
    <mergeCell ref="B68:E68"/>
    <mergeCell ref="E20:F20"/>
    <mergeCell ref="B22:C22"/>
    <mergeCell ref="B29:C29"/>
    <mergeCell ref="E31:F31"/>
    <mergeCell ref="B33:D36"/>
    <mergeCell ref="B43:E43"/>
    <mergeCell ref="B44:E44"/>
    <mergeCell ref="C64:D64"/>
    <mergeCell ref="C65:D65"/>
    <mergeCell ref="C66:D66"/>
    <mergeCell ref="C67:D6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Item 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2025-06-05T14:12:41Z</dcterms:created>
  <dcterms:modified xsi:type="dcterms:W3CDTF">2026-06-26T12:13:51Z</dcterms:modified>
</cp:coreProperties>
</file>